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edia Planning\2018 Media Planning\G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E29" i="1"/>
  <c r="F29" i="1"/>
  <c r="G29" i="1"/>
  <c r="H29" i="1"/>
  <c r="I29" i="1"/>
  <c r="J29" i="1"/>
  <c r="K29" i="1"/>
  <c r="L29" i="1"/>
  <c r="M29" i="1"/>
  <c r="N29" i="1"/>
  <c r="O29" i="1"/>
  <c r="D29" i="1"/>
  <c r="P29" i="1" l="1"/>
  <c r="D14" i="1" l="1"/>
  <c r="D58" i="1" s="1"/>
  <c r="P13" i="1"/>
  <c r="P12" i="1" l="1"/>
  <c r="P11" i="1" l="1"/>
  <c r="P9" i="1"/>
  <c r="P8" i="1"/>
  <c r="P27" i="1" l="1"/>
  <c r="P28" i="1"/>
  <c r="P26" i="1"/>
  <c r="P25" i="1" l="1"/>
  <c r="P10" i="1" l="1"/>
  <c r="P19" i="1"/>
  <c r="E20" i="1"/>
  <c r="F20" i="1"/>
  <c r="G20" i="1"/>
  <c r="H20" i="1"/>
  <c r="I20" i="1"/>
  <c r="K20" i="1"/>
  <c r="D20" i="1"/>
  <c r="D53" i="1"/>
  <c r="P20" i="1" l="1"/>
  <c r="P54" i="1" l="1"/>
  <c r="E53" i="1"/>
  <c r="F53" i="1"/>
  <c r="G53" i="1"/>
  <c r="H53" i="1"/>
  <c r="I53" i="1"/>
  <c r="J53" i="1"/>
  <c r="K53" i="1"/>
  <c r="L53" i="1"/>
  <c r="M53" i="1"/>
  <c r="N53" i="1"/>
  <c r="O53" i="1"/>
  <c r="P52" i="1"/>
  <c r="P51" i="1"/>
  <c r="P50" i="1"/>
  <c r="P45" i="1"/>
  <c r="E44" i="1"/>
  <c r="F44" i="1"/>
  <c r="G44" i="1"/>
  <c r="H44" i="1"/>
  <c r="I44" i="1"/>
  <c r="J44" i="1"/>
  <c r="K44" i="1"/>
  <c r="L44" i="1"/>
  <c r="M44" i="1"/>
  <c r="N44" i="1"/>
  <c r="O44" i="1"/>
  <c r="D44" i="1"/>
  <c r="P43" i="1"/>
  <c r="P42" i="1"/>
  <c r="P53" i="1" l="1"/>
  <c r="P44" i="1"/>
  <c r="P41" i="1"/>
  <c r="P40" i="1"/>
  <c r="P39" i="1"/>
  <c r="P38" i="1"/>
  <c r="P37" i="1"/>
  <c r="P36" i="1"/>
  <c r="P34" i="1"/>
  <c r="P35" i="1"/>
  <c r="P30" i="1"/>
  <c r="P21" i="1"/>
  <c r="E14" i="1"/>
  <c r="F14" i="1"/>
  <c r="F58" i="1" s="1"/>
  <c r="G14" i="1"/>
  <c r="G58" i="1" s="1"/>
  <c r="H14" i="1"/>
  <c r="H58" i="1" s="1"/>
  <c r="I14" i="1"/>
  <c r="I58" i="1" s="1"/>
  <c r="J14" i="1"/>
  <c r="J58" i="1" s="1"/>
  <c r="K14" i="1"/>
  <c r="K58" i="1" s="1"/>
  <c r="L14" i="1"/>
  <c r="L58" i="1" s="1"/>
  <c r="M14" i="1"/>
  <c r="M58" i="1" s="1"/>
  <c r="N14" i="1"/>
  <c r="N58" i="1" s="1"/>
  <c r="O14" i="1"/>
  <c r="O58" i="1" s="1"/>
  <c r="E58" i="1" l="1"/>
  <c r="P58" i="1" s="1"/>
  <c r="P14" i="1"/>
  <c r="P15" i="1"/>
  <c r="N59" i="1"/>
  <c r="N62" i="1" s="1"/>
  <c r="M59" i="1"/>
  <c r="L59" i="1"/>
  <c r="I59" i="1"/>
  <c r="H59" i="1"/>
  <c r="F59" i="1"/>
  <c r="F62" i="1" s="1"/>
  <c r="D59" i="1"/>
  <c r="D62" i="1" s="1"/>
  <c r="M60" i="1" l="1"/>
  <c r="M62" i="1"/>
  <c r="H60" i="1"/>
  <c r="H62" i="1"/>
  <c r="L60" i="1"/>
  <c r="L62" i="1"/>
  <c r="I60" i="1"/>
  <c r="I62" i="1"/>
  <c r="E59" i="1"/>
  <c r="D60" i="1"/>
  <c r="D63" i="1" s="1"/>
  <c r="J59" i="1"/>
  <c r="G59" i="1"/>
  <c r="G62" i="1" s="1"/>
  <c r="K59" i="1"/>
  <c r="O59" i="1"/>
  <c r="F60" i="1"/>
  <c r="F63" i="1" s="1"/>
  <c r="N60" i="1"/>
  <c r="N63" i="1" s="1"/>
  <c r="M63" i="1" l="1"/>
  <c r="H63" i="1"/>
  <c r="O60" i="1"/>
  <c r="O62" i="1"/>
  <c r="L63" i="1"/>
  <c r="E60" i="1"/>
  <c r="E62" i="1"/>
  <c r="K60" i="1"/>
  <c r="K62" i="1"/>
  <c r="J60" i="1"/>
  <c r="J62" i="1"/>
  <c r="I63" i="1"/>
  <c r="P59" i="1"/>
  <c r="G60" i="1"/>
  <c r="E63" i="1" l="1"/>
  <c r="O63" i="1"/>
  <c r="K63" i="1"/>
  <c r="P62" i="1"/>
  <c r="J63" i="1"/>
  <c r="P60" i="1"/>
  <c r="G63" i="1"/>
  <c r="P63" i="1" l="1"/>
</calcChain>
</file>

<file path=xl/sharedStrings.xml><?xml version="1.0" encoding="utf-8"?>
<sst xmlns="http://schemas.openxmlformats.org/spreadsheetml/2006/main" count="140" uniqueCount="60">
  <si>
    <t>GOLD AND DIAMOND SOURCE 2018</t>
  </si>
  <si>
    <t>NET</t>
  </si>
  <si>
    <t>(5 week)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</si>
  <si>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</si>
  <si>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</si>
  <si>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</si>
  <si>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</si>
  <si>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</si>
  <si>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</si>
  <si>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</si>
  <si>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</si>
  <si>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</si>
  <si>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</si>
  <si>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</si>
  <si>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</si>
  <si>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</si>
  <si>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CABLE</t>
  </si>
  <si>
    <t>BUDGETS:</t>
  </si>
  <si>
    <t xml:space="preserve">WFTS </t>
  </si>
  <si>
    <t>MEDIA</t>
  </si>
  <si>
    <t>AGENCY FEE</t>
  </si>
  <si>
    <t>GRAND TOTAL</t>
  </si>
  <si>
    <t>BUDGET:</t>
  </si>
  <si>
    <t>TOTALS:</t>
  </si>
  <si>
    <t>GENERAL MARKET MPG</t>
  </si>
  <si>
    <t>11.21.17</t>
  </si>
  <si>
    <t>WFLA</t>
  </si>
  <si>
    <t xml:space="preserve">WTVT </t>
  </si>
  <si>
    <t>WTVT - CW</t>
  </si>
  <si>
    <t>WTSP</t>
  </si>
  <si>
    <t>GLTB</t>
  </si>
  <si>
    <t>TBI-BN9</t>
  </si>
  <si>
    <t>WRBQ-FM</t>
  </si>
  <si>
    <t>Bobbie Rich Fee</t>
  </si>
  <si>
    <t>WWRM-FM</t>
  </si>
  <si>
    <t>Danielle Fee</t>
  </si>
  <si>
    <t>PRINT</t>
  </si>
  <si>
    <t>Bay</t>
  </si>
  <si>
    <t>Dupont Magazine</t>
  </si>
  <si>
    <t>Tampa Bay Fine Wine</t>
  </si>
  <si>
    <t>Tampa Bay Magazine</t>
  </si>
  <si>
    <t>Tampa Bay Weddings</t>
  </si>
  <si>
    <t>TBT Holiday Guide</t>
  </si>
  <si>
    <t>St. Pete Life</t>
  </si>
  <si>
    <t>Sarasota Scene</t>
  </si>
  <si>
    <t>Style Magazine</t>
  </si>
  <si>
    <t>St. Pete  &amp; Tampa Pride</t>
  </si>
  <si>
    <t>OUTDOOR/AIRPORT</t>
  </si>
  <si>
    <t>Airport 2017 Media</t>
  </si>
  <si>
    <t>Airport 2018 Media</t>
  </si>
  <si>
    <t>Airport 2018 Production</t>
  </si>
  <si>
    <t>+5%</t>
  </si>
  <si>
    <t>n/c</t>
  </si>
  <si>
    <t>RADIO - est 901</t>
  </si>
  <si>
    <t>Difference:</t>
  </si>
  <si>
    <t>BROADCAST Est 892</t>
  </si>
  <si>
    <t xml:space="preserve">Was </t>
  </si>
  <si>
    <t>15%</t>
  </si>
  <si>
    <t>$13,879 to 2019</t>
  </si>
  <si>
    <t xml:space="preserve">AS OF: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</si>
</sst>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4" fontId="2" fillId="0" borderId="0" xfId="0" applyNumberFormat="1" applyFont="1"/>
    <xf numFmtId="0" fontId="3" fillId="0" borderId="0" xfId="0" applyFont="1"/>
    <xf numFmtId="0" fontId="6" fillId="0" borderId="0" xfId="0" applyFont="1"/>
    <xf numFmtId="44" fontId="1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4" fontId="5" fillId="0" borderId="0" xfId="0" applyNumberFormat="1" applyFont="1" applyAlignment="1">
      <alignment horizontal="center"/>
    </xf>
    <xf numFmtId="4" fontId="0" fillId="0" borderId="0" xfId="0" applyNumberFormat="1"/>
    <xf numFmtId="4" fontId="5" fillId="0" borderId="1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0" fillId="0" borderId="0" xfId="0" quotePrefix="1" applyNumberFormat="1"/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/>
    <xf numFmtId="4" fontId="6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4" fontId="11" fillId="0" borderId="0" xfId="0" applyNumberFormat="1" applyFont="1"/>
    <xf numFmtId="4" fontId="10" fillId="0" borderId="0" xfId="0" applyNumberFormat="1" applyFont="1"/>
    <xf numFmtId="14" fontId="1" fillId="0" borderId="0" xfId="0" applyNumberFormat="1" applyFo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abSelected="1" workbookViewId="0">
      <selection activeCell="R10" sqref="R10"/>
    </sheetView>
  </sheetViews>
  <sheetFormatPr defaultRowHeight="15" x14ac:dyDescent="0.25"/>
  <cols>
    <col min="4" max="4" width="10.7109375" bestFit="1" customWidth="1"/>
    <col min="5" max="6" width="9.85546875" bestFit="1" customWidth="1"/>
    <col min="7" max="8" width="10.7109375" bestFit="1" customWidth="1"/>
    <col min="9" max="9" width="10.42578125" bestFit="1" customWidth="1"/>
    <col min="10" max="10" width="10.7109375" bestFit="1" customWidth="1"/>
    <col min="11" max="11" width="10.42578125" bestFit="1" customWidth="1"/>
    <col min="12" max="15" width="10.7109375" bestFit="1" customWidth="1"/>
    <col min="16" max="16" width="12" bestFit="1" customWidth="1"/>
    <col min="17" max="17" width="11.5703125" bestFit="1" customWidth="1"/>
    <col min="18" max="18" width="12.5703125" bestFit="1" customWidth="1"/>
  </cols>
  <sheetData>
    <row r="1" spans="1:18" x14ac:dyDescent="0.25">
      <c r="A1" s="1" t="s">
        <v>0</v>
      </c>
      <c r="B1" s="2"/>
      <c r="C1" s="2"/>
      <c r="D1" s="2"/>
      <c r="E1" s="1" t="s">
        <v>59</v>
      </c>
      <c r="F1" s="30">
        <v>43087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x14ac:dyDescent="0.25">
      <c r="A5" s="2"/>
      <c r="B5" s="2"/>
      <c r="C5" s="2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3"/>
    </row>
    <row r="6" spans="1:18" x14ac:dyDescent="0.25">
      <c r="A6" s="2"/>
      <c r="B6" s="2"/>
      <c r="C6" s="2"/>
      <c r="D6" s="3"/>
      <c r="E6" s="3"/>
      <c r="F6" s="3"/>
      <c r="G6" s="3" t="s">
        <v>2</v>
      </c>
      <c r="H6" s="3"/>
      <c r="I6" s="3"/>
      <c r="J6" s="3" t="s">
        <v>2</v>
      </c>
      <c r="K6" s="3"/>
      <c r="L6" s="3" t="s">
        <v>2</v>
      </c>
      <c r="M6" s="3"/>
      <c r="N6" s="3"/>
      <c r="O6" s="3" t="s">
        <v>2</v>
      </c>
      <c r="P6" s="3"/>
    </row>
    <row r="7" spans="1:18" x14ac:dyDescent="0.25">
      <c r="A7" s="1" t="s">
        <v>55</v>
      </c>
      <c r="B7" s="2"/>
      <c r="C7" s="2"/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8" x14ac:dyDescent="0.25">
      <c r="A8" s="2" t="s">
        <v>26</v>
      </c>
      <c r="B8" s="2"/>
      <c r="C8" s="2"/>
      <c r="D8" s="32">
        <v>11050</v>
      </c>
      <c r="E8" s="32">
        <v>13260</v>
      </c>
      <c r="F8" s="32">
        <v>11050</v>
      </c>
      <c r="G8" s="32">
        <v>7437.5</v>
      </c>
      <c r="H8" s="32">
        <v>11050</v>
      </c>
      <c r="I8" s="32">
        <v>5950</v>
      </c>
      <c r="J8" s="32">
        <v>4165</v>
      </c>
      <c r="K8" s="32">
        <v>5950</v>
      </c>
      <c r="L8" s="32">
        <v>7437.5</v>
      </c>
      <c r="M8" s="32">
        <v>11050</v>
      </c>
      <c r="N8" s="32">
        <v>15470</v>
      </c>
      <c r="O8" s="32">
        <v>16022.5</v>
      </c>
      <c r="P8" s="32">
        <f t="shared" ref="P8:P15" si="0">SUM(D8:O8)</f>
        <v>119892.5</v>
      </c>
      <c r="Q8" s="13"/>
      <c r="R8" s="13"/>
    </row>
    <row r="9" spans="1:18" x14ac:dyDescent="0.25">
      <c r="A9" s="2" t="s">
        <v>27</v>
      </c>
      <c r="B9" s="2"/>
      <c r="C9" s="2"/>
      <c r="D9" s="32">
        <v>7565</v>
      </c>
      <c r="E9" s="32">
        <v>14577.5</v>
      </c>
      <c r="F9" s="32">
        <v>8393.75</v>
      </c>
      <c r="G9" s="32">
        <v>10008.75</v>
      </c>
      <c r="H9" s="32">
        <v>13196.25</v>
      </c>
      <c r="I9" s="32">
        <v>5525</v>
      </c>
      <c r="J9" s="32">
        <v>2762.5</v>
      </c>
      <c r="K9" s="32">
        <v>7565</v>
      </c>
      <c r="L9" s="32">
        <v>9456.25</v>
      </c>
      <c r="M9" s="32">
        <v>18083.75</v>
      </c>
      <c r="N9" s="32">
        <v>14025</v>
      </c>
      <c r="O9" s="32">
        <v>9456.25</v>
      </c>
      <c r="P9" s="32">
        <f t="shared" si="0"/>
        <v>120615</v>
      </c>
      <c r="Q9" s="13"/>
      <c r="R9" s="13"/>
    </row>
    <row r="10" spans="1:18" x14ac:dyDescent="0.25">
      <c r="A10" s="2" t="s">
        <v>28</v>
      </c>
      <c r="B10" s="4"/>
      <c r="C10" s="4"/>
      <c r="D10" s="31">
        <v>9350</v>
      </c>
      <c r="E10" s="31">
        <v>9350</v>
      </c>
      <c r="F10" s="31">
        <v>9350</v>
      </c>
      <c r="G10" s="31">
        <v>11475</v>
      </c>
      <c r="H10" s="31">
        <v>9350</v>
      </c>
      <c r="I10" s="31">
        <v>9350</v>
      </c>
      <c r="J10" s="31">
        <v>11475</v>
      </c>
      <c r="K10" s="31">
        <v>9350</v>
      </c>
      <c r="L10" s="31">
        <v>11475</v>
      </c>
      <c r="M10" s="31">
        <v>9350</v>
      </c>
      <c r="N10" s="31">
        <v>9350</v>
      </c>
      <c r="O10" s="31">
        <v>11475</v>
      </c>
      <c r="P10" s="31">
        <f t="shared" si="0"/>
        <v>120700</v>
      </c>
      <c r="Q10" s="13"/>
      <c r="R10" s="13"/>
    </row>
    <row r="11" spans="1:18" x14ac:dyDescent="0.25">
      <c r="A11" s="2" t="s">
        <v>18</v>
      </c>
      <c r="B11" s="4"/>
      <c r="C11" s="4"/>
      <c r="D11" s="32">
        <v>10119.540000000001</v>
      </c>
      <c r="E11" s="32">
        <v>8149.55</v>
      </c>
      <c r="F11" s="32">
        <v>11203.2</v>
      </c>
      <c r="G11" s="32">
        <v>8757.4</v>
      </c>
      <c r="H11" s="32">
        <v>9385.08</v>
      </c>
      <c r="I11" s="32">
        <v>3687.36</v>
      </c>
      <c r="J11" s="32">
        <v>6776.7</v>
      </c>
      <c r="K11" s="32">
        <v>12142.38</v>
      </c>
      <c r="L11" s="32">
        <v>14684.97</v>
      </c>
      <c r="M11" s="32">
        <v>9555.17</v>
      </c>
      <c r="N11" s="32">
        <v>9103.6</v>
      </c>
      <c r="O11" s="32">
        <v>11379.5</v>
      </c>
      <c r="P11" s="32">
        <f t="shared" si="0"/>
        <v>114944.45000000001</v>
      </c>
      <c r="Q11" s="13"/>
      <c r="R11" s="13"/>
    </row>
    <row r="12" spans="1:18" x14ac:dyDescent="0.25">
      <c r="A12" s="2" t="s">
        <v>29</v>
      </c>
      <c r="B12" s="4"/>
      <c r="C12" s="4"/>
      <c r="D12" s="32">
        <v>17911.689999999999</v>
      </c>
      <c r="E12" s="32">
        <v>9651.82</v>
      </c>
      <c r="F12" s="32">
        <v>6098.8</v>
      </c>
      <c r="G12" s="32">
        <v>7288.8</v>
      </c>
      <c r="H12" s="32">
        <v>4148.04</v>
      </c>
      <c r="I12" s="32">
        <v>2465.04</v>
      </c>
      <c r="J12" s="32">
        <v>2539.83</v>
      </c>
      <c r="K12" s="32">
        <v>2354.52</v>
      </c>
      <c r="L12" s="32">
        <v>2943.15</v>
      </c>
      <c r="M12" s="32">
        <v>6021.4</v>
      </c>
      <c r="N12" s="32">
        <v>6021.4</v>
      </c>
      <c r="O12" s="32">
        <v>9974.75</v>
      </c>
      <c r="P12" s="32">
        <f t="shared" si="0"/>
        <v>77419.240000000005</v>
      </c>
      <c r="Q12" s="13"/>
      <c r="R12" s="13"/>
    </row>
    <row r="13" spans="1:18" x14ac:dyDescent="0.25">
      <c r="A13" s="2" t="s">
        <v>30</v>
      </c>
      <c r="B13" s="4"/>
      <c r="C13" s="4"/>
      <c r="D13" s="14">
        <v>2000</v>
      </c>
      <c r="E13" s="14">
        <v>0</v>
      </c>
      <c r="F13" s="14">
        <v>0</v>
      </c>
      <c r="G13" s="14">
        <v>0</v>
      </c>
      <c r="H13" s="14">
        <v>2000</v>
      </c>
      <c r="I13" s="14">
        <v>0</v>
      </c>
      <c r="J13" s="14">
        <v>0</v>
      </c>
      <c r="K13" s="14">
        <v>0</v>
      </c>
      <c r="L13" s="14">
        <v>0</v>
      </c>
      <c r="M13" s="14"/>
      <c r="N13" s="14">
        <v>2000</v>
      </c>
      <c r="O13" s="14">
        <v>2000</v>
      </c>
      <c r="P13" s="14">
        <f t="shared" si="0"/>
        <v>8000</v>
      </c>
      <c r="Q13" s="13"/>
      <c r="R13" s="13"/>
    </row>
    <row r="14" spans="1:18" x14ac:dyDescent="0.25">
      <c r="A14" s="1" t="s">
        <v>23</v>
      </c>
      <c r="B14" s="4"/>
      <c r="C14" s="4"/>
      <c r="D14" s="15">
        <f>SUM(D8:D13)</f>
        <v>57996.229999999996</v>
      </c>
      <c r="E14" s="15">
        <f t="shared" ref="E14:O14" si="1">SUM(E8:E13)</f>
        <v>54988.87</v>
      </c>
      <c r="F14" s="15">
        <f t="shared" si="1"/>
        <v>46095.75</v>
      </c>
      <c r="G14" s="15">
        <f t="shared" si="1"/>
        <v>44967.450000000004</v>
      </c>
      <c r="H14" s="15">
        <f t="shared" si="1"/>
        <v>49129.37</v>
      </c>
      <c r="I14" s="15">
        <f t="shared" si="1"/>
        <v>26977.4</v>
      </c>
      <c r="J14" s="15">
        <f t="shared" si="1"/>
        <v>27719.03</v>
      </c>
      <c r="K14" s="15">
        <f t="shared" si="1"/>
        <v>37361.899999999994</v>
      </c>
      <c r="L14" s="15">
        <f t="shared" si="1"/>
        <v>45996.87</v>
      </c>
      <c r="M14" s="15">
        <f t="shared" si="1"/>
        <v>54060.32</v>
      </c>
      <c r="N14" s="15">
        <f t="shared" si="1"/>
        <v>55970</v>
      </c>
      <c r="O14" s="15">
        <f t="shared" si="1"/>
        <v>60308</v>
      </c>
      <c r="P14" s="15">
        <f t="shared" si="0"/>
        <v>561571.18999999994</v>
      </c>
      <c r="Q14" s="13"/>
      <c r="R14" s="13"/>
    </row>
    <row r="15" spans="1:18" x14ac:dyDescent="0.25">
      <c r="A15" s="5" t="s">
        <v>17</v>
      </c>
      <c r="B15" s="4"/>
      <c r="C15" s="4"/>
      <c r="D15" s="16">
        <v>65000</v>
      </c>
      <c r="E15" s="16">
        <v>50000</v>
      </c>
      <c r="F15" s="16">
        <v>50000</v>
      </c>
      <c r="G15" s="16">
        <v>50000</v>
      </c>
      <c r="H15" s="16">
        <v>50000</v>
      </c>
      <c r="I15" s="16">
        <v>45000</v>
      </c>
      <c r="J15" s="16">
        <v>50000</v>
      </c>
      <c r="K15" s="16">
        <v>50000</v>
      </c>
      <c r="L15" s="16">
        <v>50000</v>
      </c>
      <c r="M15" s="16">
        <v>50000</v>
      </c>
      <c r="N15" s="16">
        <v>65000</v>
      </c>
      <c r="O15" s="16">
        <v>50000</v>
      </c>
      <c r="P15" s="16">
        <f t="shared" si="0"/>
        <v>625000</v>
      </c>
      <c r="Q15" s="13"/>
      <c r="R15" s="13"/>
    </row>
    <row r="16" spans="1:18" x14ac:dyDescent="0.25">
      <c r="A16" s="5"/>
      <c r="B16" s="4"/>
      <c r="C16" s="4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</row>
    <row r="17" spans="1:30" x14ac:dyDescent="0.25">
      <c r="A17" s="2"/>
      <c r="B17" s="2"/>
      <c r="C17" s="2"/>
      <c r="D17" s="17"/>
      <c r="E17" s="17"/>
      <c r="F17" s="17"/>
      <c r="G17" s="17" t="s">
        <v>2</v>
      </c>
      <c r="H17" s="17"/>
      <c r="I17" s="17"/>
      <c r="J17" s="17" t="s">
        <v>2</v>
      </c>
      <c r="K17" s="17"/>
      <c r="L17" s="17" t="s">
        <v>2</v>
      </c>
      <c r="M17" s="17"/>
      <c r="N17" s="17"/>
      <c r="O17" s="17" t="s">
        <v>2</v>
      </c>
      <c r="P17" s="17"/>
      <c r="Q17" s="13"/>
      <c r="R17" s="13"/>
    </row>
    <row r="18" spans="1:30" x14ac:dyDescent="0.25">
      <c r="A18" s="1" t="s">
        <v>16</v>
      </c>
      <c r="B18" s="2"/>
      <c r="C18" s="2"/>
      <c r="D18" s="17" t="s">
        <v>3</v>
      </c>
      <c r="E18" s="17" t="s">
        <v>4</v>
      </c>
      <c r="F18" s="17" t="s">
        <v>5</v>
      </c>
      <c r="G18" s="17" t="s">
        <v>6</v>
      </c>
      <c r="H18" s="17" t="s">
        <v>7</v>
      </c>
      <c r="I18" s="17" t="s">
        <v>8</v>
      </c>
      <c r="J18" s="17" t="s">
        <v>9</v>
      </c>
      <c r="K18" s="17" t="s">
        <v>10</v>
      </c>
      <c r="L18" s="17" t="s">
        <v>11</v>
      </c>
      <c r="M18" s="17" t="s">
        <v>12</v>
      </c>
      <c r="N18" s="17" t="s">
        <v>13</v>
      </c>
      <c r="O18" s="17" t="s">
        <v>14</v>
      </c>
      <c r="P18" s="17" t="s">
        <v>15</v>
      </c>
      <c r="Q18" s="13"/>
      <c r="R18" s="13"/>
    </row>
    <row r="19" spans="1:30" x14ac:dyDescent="0.25">
      <c r="A19" s="4" t="s">
        <v>31</v>
      </c>
      <c r="B19" s="4"/>
      <c r="C19" s="4"/>
      <c r="D19" s="18">
        <v>13171.6</v>
      </c>
      <c r="E19" s="18">
        <v>13171.6</v>
      </c>
      <c r="F19" s="18">
        <v>13171.6</v>
      </c>
      <c r="G19" s="18">
        <v>16464.5</v>
      </c>
      <c r="H19" s="18">
        <v>13171.6</v>
      </c>
      <c r="I19" s="18">
        <v>13171.6</v>
      </c>
      <c r="J19" s="18">
        <v>16464.5</v>
      </c>
      <c r="K19" s="18">
        <v>13171.6</v>
      </c>
      <c r="L19" s="18">
        <v>16464.5</v>
      </c>
      <c r="M19" s="18">
        <v>13171.6</v>
      </c>
      <c r="N19" s="18">
        <v>13171.6</v>
      </c>
      <c r="O19" s="18">
        <v>16464.5</v>
      </c>
      <c r="P19" s="18">
        <f>SUM(D19:O19)</f>
        <v>171230.80000000002</v>
      </c>
      <c r="Q19" s="13"/>
      <c r="R19" s="13"/>
    </row>
    <row r="20" spans="1:30" x14ac:dyDescent="0.25">
      <c r="A20" s="1" t="s">
        <v>23</v>
      </c>
      <c r="B20" s="4"/>
      <c r="C20" s="4"/>
      <c r="D20" s="15">
        <f>SUM(D19)</f>
        <v>13171.6</v>
      </c>
      <c r="E20" s="15">
        <f t="shared" ref="E20:K20" si="2">SUM(E19)</f>
        <v>13171.6</v>
      </c>
      <c r="F20" s="15">
        <f t="shared" si="2"/>
        <v>13171.6</v>
      </c>
      <c r="G20" s="15">
        <f t="shared" si="2"/>
        <v>16464.5</v>
      </c>
      <c r="H20" s="15">
        <f t="shared" si="2"/>
        <v>13171.6</v>
      </c>
      <c r="I20" s="15">
        <f t="shared" si="2"/>
        <v>13171.6</v>
      </c>
      <c r="J20" s="15">
        <f t="shared" si="2"/>
        <v>16464.5</v>
      </c>
      <c r="K20" s="15">
        <f t="shared" si="2"/>
        <v>13171.6</v>
      </c>
      <c r="L20" s="15">
        <v>16464.5</v>
      </c>
      <c r="M20" s="15">
        <v>13171.6</v>
      </c>
      <c r="N20" s="15">
        <v>13171.6</v>
      </c>
      <c r="O20" s="15">
        <v>16464.5</v>
      </c>
      <c r="P20" s="15">
        <f>SUM(D20:O20)</f>
        <v>171230.80000000002</v>
      </c>
      <c r="Q20" s="13"/>
      <c r="R20" s="13"/>
    </row>
    <row r="21" spans="1:30" x14ac:dyDescent="0.25">
      <c r="A21" s="5" t="s">
        <v>17</v>
      </c>
      <c r="B21" s="4"/>
      <c r="C21" s="4"/>
      <c r="D21" s="16">
        <v>13171</v>
      </c>
      <c r="E21" s="16">
        <v>13171</v>
      </c>
      <c r="F21" s="16">
        <v>13171</v>
      </c>
      <c r="G21" s="16">
        <v>16500</v>
      </c>
      <c r="H21" s="16">
        <v>13171</v>
      </c>
      <c r="I21" s="16">
        <v>13171</v>
      </c>
      <c r="J21" s="16">
        <v>16500</v>
      </c>
      <c r="K21" s="16">
        <v>13171</v>
      </c>
      <c r="L21" s="16">
        <v>16500</v>
      </c>
      <c r="M21" s="16">
        <v>13171</v>
      </c>
      <c r="N21" s="16">
        <v>13171</v>
      </c>
      <c r="O21" s="16">
        <v>16500</v>
      </c>
      <c r="P21" s="16">
        <f>SUM(D21:O21)</f>
        <v>171368</v>
      </c>
      <c r="Q21" s="19" t="s">
        <v>51</v>
      </c>
      <c r="R21" s="13"/>
    </row>
    <row r="22" spans="1:30" x14ac:dyDescent="0.25">
      <c r="A22" s="4"/>
      <c r="B22" s="4"/>
      <c r="C22" s="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3"/>
      <c r="R22" s="13"/>
    </row>
    <row r="23" spans="1:30" x14ac:dyDescent="0.25">
      <c r="A23" s="2"/>
      <c r="B23" s="2"/>
      <c r="C23" s="2"/>
      <c r="D23" s="17"/>
      <c r="E23" s="17"/>
      <c r="F23" s="17"/>
      <c r="G23" s="17" t="s">
        <v>2</v>
      </c>
      <c r="H23" s="17"/>
      <c r="I23" s="17"/>
      <c r="J23" s="17" t="s">
        <v>2</v>
      </c>
      <c r="K23" s="17"/>
      <c r="L23" s="17" t="s">
        <v>2</v>
      </c>
      <c r="M23" s="17"/>
      <c r="N23" s="17"/>
      <c r="O23" s="17" t="s">
        <v>2</v>
      </c>
      <c r="P23" s="17"/>
      <c r="Q23" s="13"/>
      <c r="R23" s="1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1" t="s">
        <v>53</v>
      </c>
      <c r="B24" s="2"/>
      <c r="C24" s="2"/>
      <c r="D24" s="17" t="s">
        <v>3</v>
      </c>
      <c r="E24" s="17" t="s">
        <v>4</v>
      </c>
      <c r="F24" s="17" t="s">
        <v>5</v>
      </c>
      <c r="G24" s="17" t="s">
        <v>6</v>
      </c>
      <c r="H24" s="17" t="s">
        <v>7</v>
      </c>
      <c r="I24" s="17" t="s">
        <v>8</v>
      </c>
      <c r="J24" s="17" t="s">
        <v>9</v>
      </c>
      <c r="K24" s="17" t="s">
        <v>10</v>
      </c>
      <c r="L24" s="17" t="s">
        <v>11</v>
      </c>
      <c r="M24" s="17" t="s">
        <v>12</v>
      </c>
      <c r="N24" s="17" t="s">
        <v>13</v>
      </c>
      <c r="O24" s="17" t="s">
        <v>14</v>
      </c>
      <c r="P24" s="17" t="s">
        <v>15</v>
      </c>
      <c r="Q24" s="13"/>
      <c r="R24" s="1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4" t="s">
        <v>32</v>
      </c>
      <c r="B25" s="4"/>
      <c r="C25" s="4"/>
      <c r="D25" s="12">
        <v>5134</v>
      </c>
      <c r="E25" s="12">
        <v>5134</v>
      </c>
      <c r="F25" s="12">
        <v>5134</v>
      </c>
      <c r="G25" s="12">
        <v>6417.5</v>
      </c>
      <c r="H25" s="12">
        <v>5134</v>
      </c>
      <c r="I25" s="12">
        <v>0</v>
      </c>
      <c r="J25" s="12">
        <v>0</v>
      </c>
      <c r="K25" s="12">
        <v>0</v>
      </c>
      <c r="L25" s="12">
        <v>6417.5</v>
      </c>
      <c r="M25" s="12">
        <v>5134</v>
      </c>
      <c r="N25" s="12">
        <v>5134</v>
      </c>
      <c r="O25" s="12">
        <v>6417.5</v>
      </c>
      <c r="P25" s="12">
        <f t="shared" ref="P25:P28" si="3">SUM(D25:O25)</f>
        <v>50056.5</v>
      </c>
      <c r="Q25" s="13"/>
      <c r="R25" s="12"/>
    </row>
    <row r="26" spans="1:30" x14ac:dyDescent="0.25">
      <c r="A26" s="4" t="s">
        <v>33</v>
      </c>
      <c r="B26" s="4"/>
      <c r="C26" s="4"/>
      <c r="D26" s="12">
        <v>400</v>
      </c>
      <c r="E26" s="12">
        <v>400</v>
      </c>
      <c r="F26" s="12">
        <v>400</v>
      </c>
      <c r="G26" s="12">
        <v>500</v>
      </c>
      <c r="H26" s="12">
        <v>400</v>
      </c>
      <c r="I26" s="12">
        <v>0</v>
      </c>
      <c r="J26" s="12">
        <v>0</v>
      </c>
      <c r="K26" s="12">
        <v>0</v>
      </c>
      <c r="L26" s="12">
        <v>500</v>
      </c>
      <c r="M26" s="12">
        <v>400</v>
      </c>
      <c r="N26" s="12">
        <v>400</v>
      </c>
      <c r="O26" s="12">
        <v>500</v>
      </c>
      <c r="P26" s="12">
        <f t="shared" si="3"/>
        <v>3900</v>
      </c>
      <c r="Q26" s="13"/>
      <c r="R26" s="13"/>
    </row>
    <row r="27" spans="1:30" x14ac:dyDescent="0.25">
      <c r="A27" s="4" t="s">
        <v>34</v>
      </c>
      <c r="B27" s="4"/>
      <c r="C27" s="4"/>
      <c r="D27" s="12">
        <v>4097</v>
      </c>
      <c r="E27" s="12">
        <v>9435</v>
      </c>
      <c r="F27" s="12">
        <v>4097</v>
      </c>
      <c r="G27" s="12">
        <v>6145.5</v>
      </c>
      <c r="H27" s="12">
        <v>9435</v>
      </c>
      <c r="I27" s="12">
        <v>8194</v>
      </c>
      <c r="J27" s="12">
        <v>10242.5</v>
      </c>
      <c r="K27" s="12">
        <v>8194</v>
      </c>
      <c r="L27" s="12">
        <v>10242.5</v>
      </c>
      <c r="M27" s="12">
        <v>8194</v>
      </c>
      <c r="N27" s="12">
        <v>9435</v>
      </c>
      <c r="O27" s="12">
        <v>11483.5</v>
      </c>
      <c r="P27" s="12">
        <f t="shared" si="3"/>
        <v>99195</v>
      </c>
      <c r="Q27" s="13"/>
      <c r="R27" s="13"/>
    </row>
    <row r="28" spans="1:30" x14ac:dyDescent="0.25">
      <c r="A28" s="4" t="s">
        <v>35</v>
      </c>
      <c r="B28" s="4"/>
      <c r="C28" s="4"/>
      <c r="D28" s="14">
        <v>1000</v>
      </c>
      <c r="E28" s="14">
        <v>1000</v>
      </c>
      <c r="F28" s="14">
        <v>1000</v>
      </c>
      <c r="G28" s="14">
        <v>1250</v>
      </c>
      <c r="H28" s="14">
        <v>1000</v>
      </c>
      <c r="I28" s="14">
        <v>1000</v>
      </c>
      <c r="J28" s="14">
        <v>1250</v>
      </c>
      <c r="K28" s="14">
        <v>1000</v>
      </c>
      <c r="L28" s="14">
        <v>1250</v>
      </c>
      <c r="M28" s="14">
        <v>1000</v>
      </c>
      <c r="N28" s="14">
        <v>1000</v>
      </c>
      <c r="O28" s="14">
        <v>1250</v>
      </c>
      <c r="P28" s="14">
        <f t="shared" si="3"/>
        <v>13000</v>
      </c>
      <c r="Q28" s="13"/>
      <c r="R28" s="13"/>
    </row>
    <row r="29" spans="1:30" x14ac:dyDescent="0.25">
      <c r="A29" s="1" t="s">
        <v>23</v>
      </c>
      <c r="B29" s="4"/>
      <c r="C29" s="4"/>
      <c r="D29" s="20">
        <f>SUM(D25:D28)</f>
        <v>10631</v>
      </c>
      <c r="E29" s="20">
        <f t="shared" ref="E29:O29" si="4">SUM(E25:E28)</f>
        <v>15969</v>
      </c>
      <c r="F29" s="20">
        <f t="shared" si="4"/>
        <v>10631</v>
      </c>
      <c r="G29" s="20">
        <f t="shared" si="4"/>
        <v>14313</v>
      </c>
      <c r="H29" s="20">
        <f t="shared" si="4"/>
        <v>15969</v>
      </c>
      <c r="I29" s="20">
        <f t="shared" si="4"/>
        <v>9194</v>
      </c>
      <c r="J29" s="20">
        <f t="shared" si="4"/>
        <v>11492.5</v>
      </c>
      <c r="K29" s="20">
        <f t="shared" si="4"/>
        <v>9194</v>
      </c>
      <c r="L29" s="20">
        <f t="shared" si="4"/>
        <v>18410</v>
      </c>
      <c r="M29" s="20">
        <f t="shared" si="4"/>
        <v>14728</v>
      </c>
      <c r="N29" s="20">
        <f t="shared" si="4"/>
        <v>15969</v>
      </c>
      <c r="O29" s="20">
        <f t="shared" si="4"/>
        <v>19651</v>
      </c>
      <c r="P29" s="20">
        <f>SUM(D29:O29)</f>
        <v>166151.5</v>
      </c>
      <c r="Q29" s="13"/>
      <c r="R29" s="13"/>
    </row>
    <row r="30" spans="1:30" x14ac:dyDescent="0.25">
      <c r="A30" s="5" t="s">
        <v>17</v>
      </c>
      <c r="B30" s="7"/>
      <c r="C30" s="7"/>
      <c r="D30" s="16">
        <v>10800</v>
      </c>
      <c r="E30" s="16">
        <v>16000</v>
      </c>
      <c r="F30" s="16">
        <v>10800</v>
      </c>
      <c r="G30" s="16">
        <v>15000</v>
      </c>
      <c r="H30" s="16">
        <v>16000</v>
      </c>
      <c r="I30" s="16">
        <v>9000</v>
      </c>
      <c r="J30" s="16">
        <v>11500</v>
      </c>
      <c r="K30" s="16">
        <v>9000</v>
      </c>
      <c r="L30" s="16">
        <v>18500</v>
      </c>
      <c r="M30" s="16">
        <v>15000</v>
      </c>
      <c r="N30" s="16">
        <v>16000</v>
      </c>
      <c r="O30" s="16">
        <v>20000</v>
      </c>
      <c r="P30" s="16">
        <f>SUM(D30:O30)</f>
        <v>167600</v>
      </c>
      <c r="Q30" s="13"/>
      <c r="R30" s="13"/>
    </row>
    <row r="31" spans="1:30" x14ac:dyDescent="0.25">
      <c r="A31" s="5"/>
      <c r="B31" s="7"/>
      <c r="C31" s="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3"/>
      <c r="R31" s="13"/>
    </row>
    <row r="32" spans="1:30" x14ac:dyDescent="0.25">
      <c r="A32" s="10"/>
      <c r="B32" s="7"/>
      <c r="C32" s="7"/>
      <c r="D32" s="17"/>
      <c r="E32" s="17"/>
      <c r="F32" s="17"/>
      <c r="G32" s="17" t="s">
        <v>2</v>
      </c>
      <c r="H32" s="17"/>
      <c r="I32" s="17"/>
      <c r="J32" s="17" t="s">
        <v>2</v>
      </c>
      <c r="K32" s="17"/>
      <c r="L32" s="17" t="s">
        <v>2</v>
      </c>
      <c r="M32" s="17"/>
      <c r="N32" s="17"/>
      <c r="O32" s="17" t="s">
        <v>2</v>
      </c>
      <c r="P32" s="17"/>
      <c r="Q32" s="13"/>
      <c r="R32" s="13"/>
    </row>
    <row r="33" spans="1:18" x14ac:dyDescent="0.25">
      <c r="A33" s="10" t="s">
        <v>36</v>
      </c>
      <c r="B33" s="7"/>
      <c r="C33" s="7"/>
      <c r="D33" s="17" t="s">
        <v>3</v>
      </c>
      <c r="E33" s="17" t="s">
        <v>4</v>
      </c>
      <c r="F33" s="17" t="s">
        <v>5</v>
      </c>
      <c r="G33" s="17" t="s">
        <v>6</v>
      </c>
      <c r="H33" s="17" t="s">
        <v>7</v>
      </c>
      <c r="I33" s="17" t="s">
        <v>8</v>
      </c>
      <c r="J33" s="17" t="s">
        <v>9</v>
      </c>
      <c r="K33" s="17" t="s">
        <v>10</v>
      </c>
      <c r="L33" s="17" t="s">
        <v>11</v>
      </c>
      <c r="M33" s="17" t="s">
        <v>12</v>
      </c>
      <c r="N33" s="17" t="s">
        <v>13</v>
      </c>
      <c r="O33" s="17" t="s">
        <v>14</v>
      </c>
      <c r="P33" s="17" t="s">
        <v>15</v>
      </c>
      <c r="Q33" s="13"/>
      <c r="R33" s="13"/>
    </row>
    <row r="34" spans="1:18" x14ac:dyDescent="0.25">
      <c r="A34" s="8" t="s">
        <v>37</v>
      </c>
      <c r="B34" s="7"/>
      <c r="C34" s="7"/>
      <c r="D34" s="21">
        <v>0</v>
      </c>
      <c r="E34" s="21">
        <v>1750</v>
      </c>
      <c r="F34" s="21">
        <v>1750</v>
      </c>
      <c r="G34" s="21">
        <v>1750</v>
      </c>
      <c r="H34" s="21">
        <v>0</v>
      </c>
      <c r="I34" s="21">
        <v>1750</v>
      </c>
      <c r="J34" s="21">
        <v>0</v>
      </c>
      <c r="K34" s="21">
        <v>1750</v>
      </c>
      <c r="L34" s="21">
        <v>0</v>
      </c>
      <c r="M34" s="21">
        <v>1750</v>
      </c>
      <c r="N34" s="21">
        <v>1750</v>
      </c>
      <c r="O34" s="21">
        <v>1750</v>
      </c>
      <c r="P34" s="21">
        <f t="shared" ref="P34:P45" si="5">SUM(D34:O34)</f>
        <v>14000</v>
      </c>
      <c r="Q34" s="13"/>
      <c r="R34" s="13"/>
    </row>
    <row r="35" spans="1:18" x14ac:dyDescent="0.25">
      <c r="A35" s="8" t="s">
        <v>38</v>
      </c>
      <c r="B35" s="7"/>
      <c r="C35" s="7"/>
      <c r="D35" s="21">
        <v>1500</v>
      </c>
      <c r="E35" s="21">
        <v>0</v>
      </c>
      <c r="F35" s="21">
        <v>1500</v>
      </c>
      <c r="G35" s="21">
        <v>0</v>
      </c>
      <c r="H35" s="21">
        <v>1500</v>
      </c>
      <c r="I35" s="21">
        <v>0</v>
      </c>
      <c r="J35" s="21">
        <v>1500</v>
      </c>
      <c r="K35" s="21">
        <v>0</v>
      </c>
      <c r="L35" s="21">
        <v>1500</v>
      </c>
      <c r="M35" s="21">
        <v>0</v>
      </c>
      <c r="N35" s="21">
        <v>1500</v>
      </c>
      <c r="O35" s="21">
        <v>0</v>
      </c>
      <c r="P35" s="21">
        <f t="shared" si="5"/>
        <v>9000</v>
      </c>
      <c r="Q35" s="13"/>
      <c r="R35" s="13"/>
    </row>
    <row r="36" spans="1:18" x14ac:dyDescent="0.25">
      <c r="A36" s="8" t="s">
        <v>39</v>
      </c>
      <c r="B36" s="7"/>
      <c r="C36" s="7"/>
      <c r="D36" s="21">
        <v>0</v>
      </c>
      <c r="E36" s="21">
        <v>2500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f t="shared" si="5"/>
        <v>2500</v>
      </c>
      <c r="Q36" s="13"/>
      <c r="R36" s="13"/>
    </row>
    <row r="37" spans="1:18" x14ac:dyDescent="0.25">
      <c r="A37" s="8" t="s">
        <v>40</v>
      </c>
      <c r="B37" s="7"/>
      <c r="C37" s="7"/>
      <c r="D37" s="21">
        <v>1750</v>
      </c>
      <c r="E37" s="21">
        <v>0</v>
      </c>
      <c r="F37" s="21">
        <v>1750</v>
      </c>
      <c r="G37" s="21">
        <v>0</v>
      </c>
      <c r="H37" s="21">
        <v>1750</v>
      </c>
      <c r="I37" s="21">
        <v>0</v>
      </c>
      <c r="J37" s="21">
        <v>1750</v>
      </c>
      <c r="K37" s="21">
        <v>0</v>
      </c>
      <c r="L37" s="21">
        <v>1750</v>
      </c>
      <c r="M37" s="21">
        <v>0</v>
      </c>
      <c r="N37" s="21">
        <v>1750</v>
      </c>
      <c r="O37" s="21">
        <v>0</v>
      </c>
      <c r="P37" s="21">
        <f t="shared" si="5"/>
        <v>10500</v>
      </c>
      <c r="Q37" s="13"/>
      <c r="R37" s="13"/>
    </row>
    <row r="38" spans="1:18" x14ac:dyDescent="0.25">
      <c r="A38" s="8" t="s">
        <v>41</v>
      </c>
      <c r="B38" s="7"/>
      <c r="C38" s="7"/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900</v>
      </c>
      <c r="K38" s="21">
        <v>0</v>
      </c>
      <c r="L38" s="21">
        <v>0</v>
      </c>
      <c r="M38" s="21">
        <v>0</v>
      </c>
      <c r="N38" s="21">
        <v>900</v>
      </c>
      <c r="O38" s="21">
        <v>0</v>
      </c>
      <c r="P38" s="21">
        <f t="shared" si="5"/>
        <v>1800</v>
      </c>
      <c r="Q38" s="13"/>
      <c r="R38" s="13"/>
    </row>
    <row r="39" spans="1:18" x14ac:dyDescent="0.25">
      <c r="A39" s="8" t="s">
        <v>42</v>
      </c>
      <c r="B39" s="7"/>
      <c r="C39" s="7"/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4888</v>
      </c>
      <c r="O39" s="21">
        <v>0</v>
      </c>
      <c r="P39" s="21">
        <f t="shared" si="5"/>
        <v>4888</v>
      </c>
      <c r="Q39" s="13"/>
      <c r="R39" s="13"/>
    </row>
    <row r="40" spans="1:18" x14ac:dyDescent="0.25">
      <c r="A40" s="8" t="s">
        <v>44</v>
      </c>
      <c r="B40" s="7"/>
      <c r="C40" s="7"/>
      <c r="D40" s="21">
        <v>997.5</v>
      </c>
      <c r="E40" s="21">
        <v>997.5</v>
      </c>
      <c r="F40" s="21">
        <v>997.5</v>
      </c>
      <c r="G40" s="21">
        <v>997.5</v>
      </c>
      <c r="H40" s="21">
        <v>997.5</v>
      </c>
      <c r="I40" s="21">
        <v>997.5</v>
      </c>
      <c r="J40" s="21">
        <v>997.5</v>
      </c>
      <c r="K40" s="21">
        <v>997.5</v>
      </c>
      <c r="L40" s="21" t="s">
        <v>52</v>
      </c>
      <c r="M40" s="21">
        <v>997.5</v>
      </c>
      <c r="N40" s="21">
        <v>997.5</v>
      </c>
      <c r="O40" s="21" t="s">
        <v>52</v>
      </c>
      <c r="P40" s="21">
        <f t="shared" si="5"/>
        <v>9975</v>
      </c>
      <c r="Q40" s="13"/>
      <c r="R40" s="13"/>
    </row>
    <row r="41" spans="1:18" x14ac:dyDescent="0.25">
      <c r="A41" s="8" t="s">
        <v>43</v>
      </c>
      <c r="B41" s="7"/>
      <c r="C41" s="7"/>
      <c r="D41" s="21">
        <v>1500</v>
      </c>
      <c r="E41" s="21">
        <v>0</v>
      </c>
      <c r="F41" s="21">
        <v>1500</v>
      </c>
      <c r="G41" s="21">
        <v>0</v>
      </c>
      <c r="H41" s="21">
        <v>1500</v>
      </c>
      <c r="I41" s="21">
        <v>0</v>
      </c>
      <c r="J41" s="21">
        <v>1500</v>
      </c>
      <c r="K41" s="21">
        <v>0</v>
      </c>
      <c r="L41" s="21">
        <v>1500</v>
      </c>
      <c r="M41" s="21">
        <v>0</v>
      </c>
      <c r="N41" s="21">
        <v>1500</v>
      </c>
      <c r="O41" s="21">
        <v>0</v>
      </c>
      <c r="P41" s="21">
        <f t="shared" si="5"/>
        <v>9000</v>
      </c>
      <c r="Q41" s="13"/>
      <c r="R41" s="13"/>
    </row>
    <row r="42" spans="1:18" x14ac:dyDescent="0.25">
      <c r="A42" s="8" t="s">
        <v>46</v>
      </c>
      <c r="B42" s="7"/>
      <c r="C42" s="7"/>
      <c r="D42" s="21">
        <v>0</v>
      </c>
      <c r="E42" s="21">
        <v>900</v>
      </c>
      <c r="F42" s="21">
        <v>1500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f t="shared" si="5"/>
        <v>2400</v>
      </c>
      <c r="Q42" s="13"/>
      <c r="R42" s="13"/>
    </row>
    <row r="43" spans="1:18" x14ac:dyDescent="0.25">
      <c r="A43" s="8" t="s">
        <v>45</v>
      </c>
      <c r="B43" s="4"/>
      <c r="C43" s="4"/>
      <c r="D43" s="14">
        <v>0</v>
      </c>
      <c r="E43" s="14">
        <v>0</v>
      </c>
      <c r="F43" s="14">
        <v>500</v>
      </c>
      <c r="G43" s="14">
        <v>0</v>
      </c>
      <c r="H43" s="14">
        <v>500</v>
      </c>
      <c r="I43" s="14">
        <v>0</v>
      </c>
      <c r="J43" s="14">
        <v>500</v>
      </c>
      <c r="K43" s="14">
        <v>0</v>
      </c>
      <c r="L43" s="14">
        <v>500</v>
      </c>
      <c r="M43" s="14">
        <v>0</v>
      </c>
      <c r="N43" s="14">
        <v>500</v>
      </c>
      <c r="O43" s="14">
        <v>0</v>
      </c>
      <c r="P43" s="14">
        <f t="shared" si="5"/>
        <v>2500</v>
      </c>
      <c r="Q43" s="13"/>
      <c r="R43" s="13"/>
    </row>
    <row r="44" spans="1:18" x14ac:dyDescent="0.25">
      <c r="A44" s="1" t="s">
        <v>23</v>
      </c>
      <c r="B44" s="4"/>
      <c r="C44" s="4"/>
      <c r="D44" s="20">
        <f>SUM(D34:D43)</f>
        <v>5747.5</v>
      </c>
      <c r="E44" s="20">
        <f t="shared" ref="E44:O44" si="6">SUM(E34:E43)</f>
        <v>6147.5</v>
      </c>
      <c r="F44" s="20">
        <f t="shared" si="6"/>
        <v>9497.5</v>
      </c>
      <c r="G44" s="20">
        <f t="shared" si="6"/>
        <v>2747.5</v>
      </c>
      <c r="H44" s="20">
        <f t="shared" si="6"/>
        <v>6247.5</v>
      </c>
      <c r="I44" s="20">
        <f t="shared" si="6"/>
        <v>2747.5</v>
      </c>
      <c r="J44" s="20">
        <f t="shared" si="6"/>
        <v>7147.5</v>
      </c>
      <c r="K44" s="20">
        <f t="shared" si="6"/>
        <v>2747.5</v>
      </c>
      <c r="L44" s="20">
        <f t="shared" si="6"/>
        <v>5250</v>
      </c>
      <c r="M44" s="20">
        <f t="shared" si="6"/>
        <v>2747.5</v>
      </c>
      <c r="N44" s="20">
        <f t="shared" si="6"/>
        <v>13785.5</v>
      </c>
      <c r="O44" s="20">
        <f t="shared" si="6"/>
        <v>1750</v>
      </c>
      <c r="P44" s="20">
        <f t="shared" si="5"/>
        <v>66563</v>
      </c>
      <c r="Q44" s="13"/>
      <c r="R44" s="13"/>
    </row>
    <row r="45" spans="1:18" x14ac:dyDescent="0.25">
      <c r="A45" s="5" t="s">
        <v>17</v>
      </c>
      <c r="B45" s="7"/>
      <c r="C45" s="7"/>
      <c r="D45" s="16">
        <v>6500</v>
      </c>
      <c r="E45" s="16">
        <v>5150</v>
      </c>
      <c r="F45" s="16">
        <v>8500</v>
      </c>
      <c r="G45" s="16">
        <v>1750</v>
      </c>
      <c r="H45" s="16">
        <v>7000</v>
      </c>
      <c r="I45" s="16">
        <v>3000</v>
      </c>
      <c r="J45" s="16">
        <v>6150</v>
      </c>
      <c r="K45" s="16">
        <v>3000</v>
      </c>
      <c r="L45" s="16">
        <v>5250</v>
      </c>
      <c r="M45" s="16">
        <v>1500</v>
      </c>
      <c r="N45" s="16">
        <v>17700</v>
      </c>
      <c r="O45" s="16">
        <v>1750</v>
      </c>
      <c r="P45" s="16">
        <f t="shared" si="5"/>
        <v>67250</v>
      </c>
      <c r="Q45" s="13"/>
      <c r="R45" s="13"/>
    </row>
    <row r="46" spans="1:18" x14ac:dyDescent="0.25">
      <c r="A46" s="4"/>
      <c r="B46" s="4"/>
      <c r="C46" s="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13"/>
      <c r="R46" s="13"/>
    </row>
    <row r="47" spans="1:18" x14ac:dyDescent="0.25">
      <c r="A47" s="4"/>
      <c r="B47" s="4"/>
      <c r="C47" s="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3"/>
      <c r="R47" s="13"/>
    </row>
    <row r="48" spans="1:18" x14ac:dyDescent="0.25">
      <c r="A48" s="10"/>
      <c r="B48" s="7"/>
      <c r="C48" s="7"/>
      <c r="D48" s="17"/>
      <c r="E48" s="17"/>
      <c r="F48" s="17"/>
      <c r="G48" s="17" t="s">
        <v>2</v>
      </c>
      <c r="H48" s="17"/>
      <c r="I48" s="17"/>
      <c r="J48" s="17" t="s">
        <v>2</v>
      </c>
      <c r="K48" s="17"/>
      <c r="L48" s="17" t="s">
        <v>2</v>
      </c>
      <c r="M48" s="17"/>
      <c r="N48" s="17"/>
      <c r="O48" s="17" t="s">
        <v>2</v>
      </c>
      <c r="P48" s="17"/>
      <c r="Q48" s="13" t="s">
        <v>56</v>
      </c>
      <c r="R48" s="13"/>
    </row>
    <row r="49" spans="1:18" x14ac:dyDescent="0.25">
      <c r="A49" s="10" t="s">
        <v>47</v>
      </c>
      <c r="B49" s="7"/>
      <c r="C49" s="7"/>
      <c r="D49" s="17" t="s">
        <v>3</v>
      </c>
      <c r="E49" s="17" t="s">
        <v>4</v>
      </c>
      <c r="F49" s="17" t="s">
        <v>5</v>
      </c>
      <c r="G49" s="17" t="s">
        <v>6</v>
      </c>
      <c r="H49" s="17" t="s">
        <v>7</v>
      </c>
      <c r="I49" s="17" t="s">
        <v>8</v>
      </c>
      <c r="J49" s="17" t="s">
        <v>9</v>
      </c>
      <c r="K49" s="17" t="s">
        <v>10</v>
      </c>
      <c r="L49" s="17" t="s">
        <v>11</v>
      </c>
      <c r="M49" s="17" t="s">
        <v>12</v>
      </c>
      <c r="N49" s="17" t="s">
        <v>13</v>
      </c>
      <c r="O49" s="17" t="s">
        <v>14</v>
      </c>
      <c r="P49" s="17" t="s">
        <v>15</v>
      </c>
      <c r="Q49" s="13"/>
      <c r="R49" s="13"/>
    </row>
    <row r="50" spans="1:18" x14ac:dyDescent="0.25">
      <c r="A50" s="8" t="s">
        <v>48</v>
      </c>
      <c r="B50" s="7"/>
      <c r="C50" s="7"/>
      <c r="D50" s="21">
        <v>6030.77</v>
      </c>
      <c r="E50" s="21">
        <v>6030.77</v>
      </c>
      <c r="F50" s="21"/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f>SUM(D50:O50)</f>
        <v>12061.54</v>
      </c>
      <c r="Q50" s="22"/>
      <c r="R50" s="13"/>
    </row>
    <row r="51" spans="1:18" x14ac:dyDescent="0.25">
      <c r="A51" s="8" t="s">
        <v>49</v>
      </c>
      <c r="B51" s="7"/>
      <c r="C51" s="7"/>
      <c r="D51" s="21">
        <v>0</v>
      </c>
      <c r="E51" s="21">
        <v>0</v>
      </c>
      <c r="F51" s="21">
        <v>6935</v>
      </c>
      <c r="G51" s="21">
        <v>6935</v>
      </c>
      <c r="H51" s="21">
        <v>6935</v>
      </c>
      <c r="I51" s="21">
        <v>6935</v>
      </c>
      <c r="J51" s="21">
        <v>6935</v>
      </c>
      <c r="K51" s="21">
        <v>6935</v>
      </c>
      <c r="L51" s="21">
        <v>6935</v>
      </c>
      <c r="M51" s="21">
        <v>6935</v>
      </c>
      <c r="N51" s="21">
        <v>6935</v>
      </c>
      <c r="O51" s="21">
        <v>6935</v>
      </c>
      <c r="P51" s="21">
        <f>SUM(D51:O51)</f>
        <v>69350</v>
      </c>
      <c r="Q51" s="19" t="s">
        <v>57</v>
      </c>
      <c r="R51" s="13" t="s">
        <v>58</v>
      </c>
    </row>
    <row r="52" spans="1:18" x14ac:dyDescent="0.25">
      <c r="A52" s="8" t="s">
        <v>50</v>
      </c>
      <c r="B52" s="7"/>
      <c r="C52" s="7"/>
      <c r="D52" s="14">
        <v>0</v>
      </c>
      <c r="E52" s="14">
        <v>0</v>
      </c>
      <c r="F52" s="14">
        <v>0</v>
      </c>
      <c r="G52" s="14">
        <v>20800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20800</v>
      </c>
      <c r="N52" s="14">
        <v>0</v>
      </c>
      <c r="O52" s="14">
        <v>0</v>
      </c>
      <c r="P52" s="14">
        <f>SUM(D52:O52)</f>
        <v>41600</v>
      </c>
      <c r="Q52" s="13"/>
      <c r="R52" s="13"/>
    </row>
    <row r="53" spans="1:18" x14ac:dyDescent="0.25">
      <c r="A53" s="1" t="s">
        <v>23</v>
      </c>
      <c r="B53" s="4"/>
      <c r="C53" s="4"/>
      <c r="D53" s="20">
        <f>SUM(D50:D52)</f>
        <v>6030.77</v>
      </c>
      <c r="E53" s="20">
        <f t="shared" ref="E53:O53" si="7">SUM(E50:E52)</f>
        <v>6030.77</v>
      </c>
      <c r="F53" s="20">
        <f t="shared" si="7"/>
        <v>6935</v>
      </c>
      <c r="G53" s="20">
        <f t="shared" si="7"/>
        <v>27735</v>
      </c>
      <c r="H53" s="20">
        <f t="shared" si="7"/>
        <v>6935</v>
      </c>
      <c r="I53" s="20">
        <f t="shared" si="7"/>
        <v>6935</v>
      </c>
      <c r="J53" s="20">
        <f t="shared" si="7"/>
        <v>6935</v>
      </c>
      <c r="K53" s="20">
        <f t="shared" si="7"/>
        <v>6935</v>
      </c>
      <c r="L53" s="20">
        <f t="shared" si="7"/>
        <v>6935</v>
      </c>
      <c r="M53" s="20">
        <f t="shared" si="7"/>
        <v>27735</v>
      </c>
      <c r="N53" s="20">
        <f t="shared" si="7"/>
        <v>6935</v>
      </c>
      <c r="O53" s="20">
        <f t="shared" si="7"/>
        <v>6935</v>
      </c>
      <c r="P53" s="20">
        <f>SUM(D53:O53)</f>
        <v>123011.54000000001</v>
      </c>
      <c r="Q53" s="13"/>
      <c r="R53" s="13"/>
    </row>
    <row r="54" spans="1:18" x14ac:dyDescent="0.25">
      <c r="A54" s="5" t="s">
        <v>17</v>
      </c>
      <c r="B54" s="7"/>
      <c r="C54" s="7"/>
      <c r="D54" s="16">
        <v>6031</v>
      </c>
      <c r="E54" s="16">
        <v>6031</v>
      </c>
      <c r="F54" s="16">
        <v>7000</v>
      </c>
      <c r="G54" s="16">
        <v>28000</v>
      </c>
      <c r="H54" s="16">
        <v>6031</v>
      </c>
      <c r="I54" s="16">
        <v>7000</v>
      </c>
      <c r="J54" s="16">
        <v>7000</v>
      </c>
      <c r="K54" s="16">
        <v>7000</v>
      </c>
      <c r="L54" s="16">
        <v>7000</v>
      </c>
      <c r="M54" s="16">
        <v>28000</v>
      </c>
      <c r="N54" s="16">
        <v>7000</v>
      </c>
      <c r="O54" s="16">
        <v>7000</v>
      </c>
      <c r="P54" s="16">
        <f>SUM(D54:O54)</f>
        <v>123093</v>
      </c>
      <c r="Q54" s="13"/>
      <c r="R54" s="13"/>
    </row>
    <row r="55" spans="1:18" x14ac:dyDescent="0.25">
      <c r="A55" s="5"/>
      <c r="B55" s="7"/>
      <c r="C55" s="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3"/>
      <c r="R55" s="13"/>
    </row>
    <row r="56" spans="1:18" x14ac:dyDescent="0.25">
      <c r="A56" s="5"/>
      <c r="B56" s="7"/>
      <c r="C56" s="7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3"/>
      <c r="R56" s="13"/>
    </row>
    <row r="57" spans="1:18" x14ac:dyDescent="0.25">
      <c r="A57" s="4"/>
      <c r="B57" s="4"/>
      <c r="C57" s="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13"/>
      <c r="R57" s="13"/>
    </row>
    <row r="58" spans="1:18" x14ac:dyDescent="0.25">
      <c r="A58" s="1" t="s">
        <v>19</v>
      </c>
      <c r="B58" s="2"/>
      <c r="C58" s="2"/>
      <c r="D58" s="24">
        <f t="shared" ref="D58:O58" si="8">D14+D20+D29+D44+D53</f>
        <v>93577.1</v>
      </c>
      <c r="E58" s="24">
        <f t="shared" si="8"/>
        <v>96307.74</v>
      </c>
      <c r="F58" s="24">
        <f t="shared" si="8"/>
        <v>86330.85</v>
      </c>
      <c r="G58" s="24">
        <f t="shared" si="8"/>
        <v>106227.45000000001</v>
      </c>
      <c r="H58" s="24">
        <f t="shared" si="8"/>
        <v>91452.47</v>
      </c>
      <c r="I58" s="24">
        <f t="shared" si="8"/>
        <v>59025.5</v>
      </c>
      <c r="J58" s="24">
        <f t="shared" si="8"/>
        <v>69758.53</v>
      </c>
      <c r="K58" s="24">
        <f t="shared" si="8"/>
        <v>69410</v>
      </c>
      <c r="L58" s="24">
        <f t="shared" si="8"/>
        <v>93056.37</v>
      </c>
      <c r="M58" s="24">
        <f t="shared" si="8"/>
        <v>112442.42</v>
      </c>
      <c r="N58" s="24">
        <f t="shared" si="8"/>
        <v>105831.1</v>
      </c>
      <c r="O58" s="24">
        <f t="shared" si="8"/>
        <v>105108.5</v>
      </c>
      <c r="P58" s="24">
        <f>SUM(D58:O58)</f>
        <v>1088528.0300000003</v>
      </c>
      <c r="Q58" s="13"/>
      <c r="R58" s="13"/>
    </row>
    <row r="59" spans="1:18" x14ac:dyDescent="0.25">
      <c r="A59" s="6" t="s">
        <v>20</v>
      </c>
      <c r="B59" s="2"/>
      <c r="C59" s="2"/>
      <c r="D59" s="25">
        <f>(D58/0.95)-D58</f>
        <v>4925.1105263157951</v>
      </c>
      <c r="E59" s="25">
        <f t="shared" ref="E59:O59" si="9">(E58/0.95)-E58</f>
        <v>5068.8284210526326</v>
      </c>
      <c r="F59" s="25">
        <f t="shared" si="9"/>
        <v>4543.7289473684214</v>
      </c>
      <c r="G59" s="25">
        <f t="shared" si="9"/>
        <v>5590.9184210526437</v>
      </c>
      <c r="H59" s="25">
        <f t="shared" si="9"/>
        <v>4813.2878947368445</v>
      </c>
      <c r="I59" s="25">
        <f t="shared" si="9"/>
        <v>3106.6052631579005</v>
      </c>
      <c r="J59" s="25">
        <f t="shared" si="9"/>
        <v>3671.5015789473691</v>
      </c>
      <c r="K59" s="25">
        <f t="shared" si="9"/>
        <v>3653.1578947368398</v>
      </c>
      <c r="L59" s="25">
        <f t="shared" si="9"/>
        <v>4897.7036842105299</v>
      </c>
      <c r="M59" s="25">
        <f t="shared" si="9"/>
        <v>5918.0221052631678</v>
      </c>
      <c r="N59" s="25">
        <f t="shared" si="9"/>
        <v>5570.0578947368485</v>
      </c>
      <c r="O59" s="25">
        <f t="shared" si="9"/>
        <v>5532.0263157894806</v>
      </c>
      <c r="P59" s="25">
        <f>SUM(D59:O59)</f>
        <v>57290.948947368473</v>
      </c>
      <c r="Q59" s="13"/>
      <c r="R59" s="13"/>
    </row>
    <row r="60" spans="1:18" x14ac:dyDescent="0.25">
      <c r="A60" s="2" t="s">
        <v>21</v>
      </c>
      <c r="B60" s="2"/>
      <c r="C60" s="2"/>
      <c r="D60" s="26">
        <f>SUM(D58:D59)</f>
        <v>98502.210526315801</v>
      </c>
      <c r="E60" s="26">
        <f t="shared" ref="E60:O60" si="10">SUM(E58:E59)</f>
        <v>101376.56842105264</v>
      </c>
      <c r="F60" s="26">
        <f t="shared" si="10"/>
        <v>90874.578947368427</v>
      </c>
      <c r="G60" s="26">
        <f t="shared" si="10"/>
        <v>111818.36842105266</v>
      </c>
      <c r="H60" s="26">
        <f t="shared" si="10"/>
        <v>96265.757894736846</v>
      </c>
      <c r="I60" s="26">
        <f t="shared" si="10"/>
        <v>62132.1052631579</v>
      </c>
      <c r="J60" s="26">
        <f t="shared" si="10"/>
        <v>73430.031578947368</v>
      </c>
      <c r="K60" s="26">
        <f t="shared" si="10"/>
        <v>73063.15789473684</v>
      </c>
      <c r="L60" s="26">
        <f t="shared" si="10"/>
        <v>97954.073684210525</v>
      </c>
      <c r="M60" s="26">
        <f t="shared" si="10"/>
        <v>118360.44210526317</v>
      </c>
      <c r="N60" s="26">
        <f t="shared" si="10"/>
        <v>111401.15789473685</v>
      </c>
      <c r="O60" s="26">
        <f t="shared" si="10"/>
        <v>110640.52631578948</v>
      </c>
      <c r="P60" s="26">
        <f>SUM(D60:O60)</f>
        <v>1145818.9789473685</v>
      </c>
      <c r="Q60" s="13"/>
      <c r="R60" s="13"/>
    </row>
    <row r="61" spans="1:18" x14ac:dyDescent="0.25">
      <c r="A61" s="2"/>
      <c r="B61" s="2"/>
      <c r="C61" s="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13"/>
      <c r="R61" s="13"/>
    </row>
    <row r="62" spans="1:18" x14ac:dyDescent="0.25">
      <c r="A62" s="5" t="s">
        <v>22</v>
      </c>
      <c r="B62" s="9" t="s">
        <v>25</v>
      </c>
      <c r="C62" s="2"/>
      <c r="D62" s="27">
        <f>D15+D21+D30+D45+D54+D59</f>
        <v>106427.1105263158</v>
      </c>
      <c r="E62" s="27">
        <f t="shared" ref="E62:O62" si="11">E15+E21+E30+E45+E54+E59</f>
        <v>95420.828421052633</v>
      </c>
      <c r="F62" s="27">
        <f t="shared" si="11"/>
        <v>94014.728947368421</v>
      </c>
      <c r="G62" s="27">
        <f t="shared" si="11"/>
        <v>116840.91842105264</v>
      </c>
      <c r="H62" s="27">
        <f t="shared" si="11"/>
        <v>97015.287894736844</v>
      </c>
      <c r="I62" s="27">
        <f t="shared" si="11"/>
        <v>80277.605263157893</v>
      </c>
      <c r="J62" s="27">
        <f t="shared" si="11"/>
        <v>94821.501578947369</v>
      </c>
      <c r="K62" s="27">
        <f t="shared" si="11"/>
        <v>85824.15789473684</v>
      </c>
      <c r="L62" s="27">
        <f t="shared" si="11"/>
        <v>102147.70368421053</v>
      </c>
      <c r="M62" s="27">
        <f t="shared" si="11"/>
        <v>113589.02210526317</v>
      </c>
      <c r="N62" s="27">
        <f t="shared" si="11"/>
        <v>124441.05789473685</v>
      </c>
      <c r="O62" s="27">
        <f t="shared" si="11"/>
        <v>100782.02631578948</v>
      </c>
      <c r="P62" s="27">
        <f>SUM(D62:O62)</f>
        <v>1211601.9489473684</v>
      </c>
      <c r="Q62" s="13"/>
      <c r="R62" s="13"/>
    </row>
    <row r="63" spans="1:18" x14ac:dyDescent="0.25">
      <c r="A63" s="11" t="s">
        <v>54</v>
      </c>
      <c r="B63" s="2"/>
      <c r="C63" s="2"/>
      <c r="D63" s="28">
        <f>D62-D60</f>
        <v>7924.8999999999942</v>
      </c>
      <c r="E63" s="28">
        <f t="shared" ref="E63:O63" si="12">E62-E60</f>
        <v>-5955.7400000000052</v>
      </c>
      <c r="F63" s="28">
        <f t="shared" si="12"/>
        <v>3140.1499999999942</v>
      </c>
      <c r="G63" s="28">
        <f t="shared" si="12"/>
        <v>5022.5499999999884</v>
      </c>
      <c r="H63" s="28">
        <f t="shared" si="12"/>
        <v>749.52999999999884</v>
      </c>
      <c r="I63" s="28">
        <f t="shared" si="12"/>
        <v>18145.499999999993</v>
      </c>
      <c r="J63" s="28">
        <f t="shared" si="12"/>
        <v>21391.47</v>
      </c>
      <c r="K63" s="28">
        <f t="shared" si="12"/>
        <v>12761</v>
      </c>
      <c r="L63" s="28">
        <f t="shared" si="12"/>
        <v>4193.6300000000047</v>
      </c>
      <c r="M63" s="28">
        <f t="shared" si="12"/>
        <v>-4771.4199999999983</v>
      </c>
      <c r="N63" s="28">
        <f t="shared" si="12"/>
        <v>13039.899999999994</v>
      </c>
      <c r="O63" s="28">
        <f t="shared" si="12"/>
        <v>-9858.5</v>
      </c>
      <c r="P63" s="29">
        <f>SUM(D63:O63)</f>
        <v>65782.969999999958</v>
      </c>
      <c r="Q63" s="13"/>
      <c r="R63" s="13"/>
    </row>
    <row r="64" spans="1:18" x14ac:dyDescent="0.25">
      <c r="A64" s="4"/>
      <c r="B64" s="4"/>
      <c r="C64" s="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13"/>
      <c r="R64" s="13"/>
    </row>
    <row r="65" spans="1:18" x14ac:dyDescent="0.25">
      <c r="A65" s="4"/>
      <c r="B65" s="4"/>
      <c r="C65" s="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3"/>
      <c r="R65" s="13"/>
    </row>
    <row r="66" spans="1:18" x14ac:dyDescent="0.25">
      <c r="A66" s="4"/>
      <c r="B66" s="4"/>
      <c r="C66" s="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13"/>
      <c r="R66" s="13"/>
    </row>
    <row r="67" spans="1:18" x14ac:dyDescent="0.25">
      <c r="A67" s="4"/>
      <c r="B67" s="4"/>
      <c r="C67" s="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13"/>
      <c r="R67" s="13"/>
    </row>
    <row r="68" spans="1:18" x14ac:dyDescent="0.25">
      <c r="A68" s="4"/>
      <c r="B68" s="4"/>
      <c r="C68" s="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13"/>
      <c r="R68" s="13"/>
    </row>
    <row r="69" spans="1:18" x14ac:dyDescent="0.25">
      <c r="A69" s="4"/>
      <c r="B69" s="4"/>
      <c r="C69" s="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13"/>
      <c r="R69" s="13"/>
    </row>
    <row r="70" spans="1:18" x14ac:dyDescent="0.25">
      <c r="A70" s="4"/>
      <c r="B70" s="4"/>
      <c r="C70" s="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13"/>
      <c r="R70" s="13"/>
    </row>
    <row r="71" spans="1:18" x14ac:dyDescent="0.25">
      <c r="A71" s="4"/>
      <c r="B71" s="4"/>
      <c r="C71" s="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13"/>
      <c r="R71" s="13"/>
    </row>
    <row r="72" spans="1:18" x14ac:dyDescent="0.25">
      <c r="A72" s="4"/>
      <c r="B72" s="4"/>
      <c r="C72" s="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13"/>
      <c r="R72" s="13"/>
    </row>
    <row r="73" spans="1:18" x14ac:dyDescent="0.25">
      <c r="A73" s="4"/>
      <c r="B73" s="4"/>
      <c r="C73" s="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13"/>
      <c r="R73" s="13"/>
    </row>
    <row r="74" spans="1:18" x14ac:dyDescent="0.25">
      <c r="A74" s="4"/>
      <c r="B74" s="4"/>
      <c r="C74" s="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13"/>
      <c r="R74" s="13"/>
    </row>
    <row r="75" spans="1:18" x14ac:dyDescent="0.25">
      <c r="A75" s="4"/>
      <c r="B75" s="4"/>
      <c r="C75" s="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13"/>
      <c r="R75" s="13"/>
    </row>
    <row r="76" spans="1:18" x14ac:dyDescent="0.25">
      <c r="A76" s="4"/>
      <c r="B76" s="4"/>
      <c r="C76" s="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13"/>
      <c r="R76" s="13"/>
    </row>
    <row r="77" spans="1:18" x14ac:dyDescent="0.25">
      <c r="A77" s="4"/>
      <c r="B77" s="4"/>
      <c r="C77" s="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13"/>
      <c r="R77" s="13"/>
    </row>
    <row r="78" spans="1:18" x14ac:dyDescent="0.25">
      <c r="A78" s="4"/>
      <c r="B78" s="4"/>
      <c r="C78" s="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13"/>
      <c r="R78" s="13"/>
    </row>
    <row r="79" spans="1:18" x14ac:dyDescent="0.25">
      <c r="A79" s="4"/>
      <c r="B79" s="4"/>
      <c r="C79" s="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13"/>
      <c r="R79" s="13"/>
    </row>
    <row r="80" spans="1:18" x14ac:dyDescent="0.25">
      <c r="A80" s="4"/>
      <c r="B80" s="4"/>
      <c r="C80" s="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13"/>
      <c r="R80" s="13"/>
    </row>
    <row r="81" spans="1:18" x14ac:dyDescent="0.25">
      <c r="A81" s="4"/>
      <c r="B81" s="4"/>
      <c r="C81" s="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13"/>
      <c r="R81" s="13"/>
    </row>
    <row r="82" spans="1:18" x14ac:dyDescent="0.25">
      <c r="A82" s="4"/>
      <c r="B82" s="4"/>
      <c r="C82" s="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13"/>
      <c r="R82" s="13"/>
    </row>
    <row r="83" spans="1:18" x14ac:dyDescent="0.25">
      <c r="A83" s="4"/>
      <c r="B83" s="4"/>
      <c r="C83" s="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13"/>
      <c r="R83" s="13"/>
    </row>
    <row r="84" spans="1:18" x14ac:dyDescent="0.25">
      <c r="A84" s="4"/>
      <c r="B84" s="4"/>
      <c r="C84" s="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13"/>
      <c r="R84" s="13"/>
    </row>
    <row r="85" spans="1:18" x14ac:dyDescent="0.25">
      <c r="A85" s="4"/>
      <c r="B85" s="4"/>
      <c r="C85" s="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13"/>
      <c r="R85" s="13"/>
    </row>
    <row r="86" spans="1:18" x14ac:dyDescent="0.25">
      <c r="A86" s="4"/>
      <c r="B86" s="4"/>
      <c r="C86" s="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13"/>
      <c r="R86" s="13"/>
    </row>
    <row r="87" spans="1:18" x14ac:dyDescent="0.25">
      <c r="A87" s="4"/>
      <c r="B87" s="4"/>
      <c r="C87" s="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13"/>
      <c r="R87" s="13"/>
    </row>
    <row r="88" spans="1:18" x14ac:dyDescent="0.25">
      <c r="A88" s="4"/>
      <c r="B88" s="4"/>
      <c r="C88" s="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13"/>
      <c r="R88" s="13"/>
    </row>
    <row r="89" spans="1:18" x14ac:dyDescent="0.25">
      <c r="A89" s="4"/>
      <c r="B89" s="4"/>
      <c r="C89" s="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13"/>
      <c r="R89" s="13"/>
    </row>
    <row r="90" spans="1:18" x14ac:dyDescent="0.25">
      <c r="A90" s="4"/>
      <c r="B90" s="4"/>
      <c r="C90" s="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13"/>
      <c r="R90" s="13"/>
    </row>
    <row r="91" spans="1:18" x14ac:dyDescent="0.25">
      <c r="A91" s="4"/>
      <c r="B91" s="4"/>
      <c r="C91" s="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13"/>
      <c r="R91" s="13"/>
    </row>
    <row r="92" spans="1:18" x14ac:dyDescent="0.25">
      <c r="A92" s="4"/>
      <c r="B92" s="4"/>
      <c r="C92" s="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13"/>
      <c r="R92" s="13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W10Terminal04</dc:creator>
  <cp:lastModifiedBy>W10Terminal04</cp:lastModifiedBy>
  <dcterms:created xsi:type="dcterms:W3CDTF">2017-11-21T21:17:35Z</dcterms:created>
  <dcterms:modified xsi:type="dcterms:W3CDTF">2017-12-18T14:53:47Z</dcterms:modified>
</cp:coreProperties>
</file>