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15" windowWidth="23250" windowHeight="12060" activeTab="0"/>
  </bookViews>
  <sheets>
    <sheet name="Budget at a Glance" sheetId="1" r:id="rId1"/>
  </sheets>
  <definedNames/>
  <calcPr fullCalcOnLoad="1"/>
</workbook>
</file>

<file path=xl/sharedStrings.xml><?xml version="1.0" encoding="utf-8"?>
<sst xmlns="http://schemas.openxmlformats.org/spreadsheetml/2006/main" count="43" uniqueCount="33">
  <si>
    <t>BROADCAST CALENDAR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</si>
  <si>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</si>
  <si>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</si>
  <si>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</si>
  <si>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</si>
  <si>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</si>
  <si>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</si>
  <si>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</si>
  <si>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</si>
  <si>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</si>
  <si>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</si>
  <si>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</si>
  <si>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</si>
  <si>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NET</t>
  </si>
  <si>
    <t>MEDIA</t>
  </si>
  <si>
    <t>5 week</t>
  </si>
  <si>
    <t>Agency Fee</t>
  </si>
  <si>
    <t>AS OF:</t>
  </si>
  <si>
    <t>TOTAL</t>
  </si>
  <si>
    <t>GDS Hispanic</t>
  </si>
  <si>
    <t>WVEA/Univision</t>
  </si>
  <si>
    <t>WYUU</t>
  </si>
  <si>
    <t xml:space="preserve"> </t>
  </si>
  <si>
    <t>LF</t>
  </si>
  <si>
    <t>BUDGET As of 11.21.17</t>
  </si>
  <si>
    <t>WRMD (Telemundo)</t>
  </si>
  <si>
    <t>2018 MASTER PLANNER</t>
  </si>
  <si>
    <t>2017</t>
  </si>
  <si>
    <t>Endorsement Fee</t>
  </si>
  <si>
    <t>BUDGET</t>
  </si>
  <si>
    <t>Difference:</t>
  </si>
  <si>
    <t>TV - Est 919</t>
  </si>
  <si>
    <t>RADIO - Est 891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</si>
</sst>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[$-409]dddd\,\ mmmm\ dd\,\ yyyy"/>
    <numFmt numFmtId="167" formatCode="[$-409]h:mm:ss\ AM/PM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0"/>
      <color indexed="17"/>
      <name val="Calibri"/>
      <family val="2"/>
    </font>
    <font>
      <sz val="10"/>
      <name val="Calibri"/>
      <family val="2"/>
    </font>
    <font>
      <sz val="10"/>
      <color indexed="40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9"/>
      <name val="Calibri"/>
      <family val="2"/>
    </font>
    <font>
      <sz val="9"/>
      <color indexed="17"/>
      <name val="Calibri"/>
      <family val="2"/>
    </font>
    <font>
      <sz val="9"/>
      <color indexed="40"/>
      <name val="Calibri"/>
      <family val="2"/>
    </font>
    <font>
      <b/>
      <sz val="9"/>
      <name val="Calibri"/>
      <family val="2"/>
    </font>
    <font>
      <b/>
      <sz val="9"/>
      <color indexed="17"/>
      <name val="Calibri"/>
      <family val="2"/>
    </font>
    <font>
      <b/>
      <sz val="9"/>
      <color indexed="36"/>
      <name val="Calibri"/>
      <family val="2"/>
    </font>
    <font>
      <sz val="9"/>
      <color indexed="10"/>
      <name val="Calibri"/>
      <family val="2"/>
    </font>
    <font>
      <b/>
      <sz val="9"/>
      <color indexed="53"/>
      <name val="Calibri"/>
      <family val="2"/>
    </font>
    <font>
      <sz val="9"/>
      <color indexed="36"/>
      <name val="Calibri"/>
      <family val="2"/>
    </font>
    <font>
      <u val="single"/>
      <sz val="9"/>
      <name val="Calibri"/>
      <family val="2"/>
    </font>
    <font>
      <u val="single"/>
      <sz val="9"/>
      <color indexed="8"/>
      <name val="Calibri"/>
      <family val="2"/>
    </font>
    <font>
      <b/>
      <i/>
      <sz val="9"/>
      <color indexed="8"/>
      <name val="Calibri"/>
      <family val="2"/>
    </font>
    <font>
      <b/>
      <sz val="9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00B050"/>
      <name val="Calibri"/>
      <family val="2"/>
    </font>
    <font>
      <sz val="10"/>
      <color rgb="FF00B0F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9"/>
      <color rgb="FF00B050"/>
      <name val="Calibri"/>
      <family val="2"/>
    </font>
    <font>
      <sz val="9"/>
      <color rgb="FF00B0F0"/>
      <name val="Calibri"/>
      <family val="2"/>
    </font>
    <font>
      <b/>
      <sz val="9"/>
      <color rgb="FF00B050"/>
      <name val="Calibri"/>
      <family val="2"/>
    </font>
    <font>
      <b/>
      <sz val="9"/>
      <color rgb="FF7030A0"/>
      <name val="Calibri"/>
      <family val="2"/>
    </font>
    <font>
      <sz val="9"/>
      <color rgb="FFFF0000"/>
      <name val="Calibri"/>
      <family val="2"/>
    </font>
    <font>
      <b/>
      <sz val="9"/>
      <color theme="9"/>
      <name val="Calibri"/>
      <family val="2"/>
    </font>
    <font>
      <sz val="9"/>
      <color rgb="FF7030A0"/>
      <name val="Calibri"/>
      <family val="2"/>
    </font>
    <font>
      <u val="single"/>
      <sz val="9"/>
      <color theme="1"/>
      <name val="Calibri"/>
      <family val="2"/>
    </font>
    <font>
      <b/>
      <i/>
      <sz val="9"/>
      <color theme="1"/>
      <name val="Calibri"/>
      <family val="2"/>
    </font>
    <font>
      <b/>
      <sz val="9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/>
      <right/>
      <top/>
      <bottom style="thin"/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 style="thin"/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/>
      <right/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82">
    <xf numFmtId="0" fontId="0" fillId="0" borderId="0" xfId="0" applyFont="1" applyAlignment="1">
      <alignment/>
    </xf>
    <xf numFmtId="2" fontId="57" fillId="0" borderId="0" xfId="0" applyNumberFormat="1" applyFont="1" applyAlignment="1">
      <alignment/>
    </xf>
    <xf numFmtId="2" fontId="57" fillId="0" borderId="0" xfId="0" applyNumberFormat="1" applyFont="1" applyAlignment="1">
      <alignment horizontal="center"/>
    </xf>
    <xf numFmtId="2" fontId="58" fillId="0" borderId="0" xfId="0" applyNumberFormat="1" applyFont="1" applyAlignment="1">
      <alignment/>
    </xf>
    <xf numFmtId="2" fontId="22" fillId="0" borderId="0" xfId="0" applyNumberFormat="1" applyFont="1" applyAlignment="1">
      <alignment/>
    </xf>
    <xf numFmtId="2" fontId="57" fillId="0" borderId="0" xfId="0" applyNumberFormat="1" applyFont="1" applyBorder="1" applyAlignment="1">
      <alignment/>
    </xf>
    <xf numFmtId="2" fontId="57" fillId="0" borderId="0" xfId="0" applyNumberFormat="1" applyFont="1" applyBorder="1" applyAlignment="1">
      <alignment horizontal="center"/>
    </xf>
    <xf numFmtId="2" fontId="22" fillId="0" borderId="0" xfId="0" applyNumberFormat="1" applyFont="1" applyBorder="1" applyAlignment="1">
      <alignment/>
    </xf>
    <xf numFmtId="2" fontId="59" fillId="0" borderId="0" xfId="0" applyNumberFormat="1" applyFont="1" applyAlignment="1">
      <alignment/>
    </xf>
    <xf numFmtId="2" fontId="60" fillId="0" borderId="10" xfId="0" applyNumberFormat="1" applyFont="1" applyBorder="1" applyAlignment="1">
      <alignment/>
    </xf>
    <xf numFmtId="2" fontId="57" fillId="0" borderId="10" xfId="0" applyNumberFormat="1" applyFont="1" applyBorder="1" applyAlignment="1">
      <alignment horizontal="center"/>
    </xf>
    <xf numFmtId="2" fontId="60" fillId="0" borderId="0" xfId="0" applyNumberFormat="1" applyFont="1" applyAlignment="1">
      <alignment/>
    </xf>
    <xf numFmtId="2" fontId="60" fillId="0" borderId="0" xfId="0" applyNumberFormat="1" applyFont="1" applyAlignment="1">
      <alignment horizontal="center"/>
    </xf>
    <xf numFmtId="2" fontId="61" fillId="0" borderId="10" xfId="0" applyNumberFormat="1" applyFont="1" applyBorder="1" applyAlignment="1">
      <alignment/>
    </xf>
    <xf numFmtId="14" fontId="61" fillId="0" borderId="10" xfId="0" applyNumberFormat="1" applyFont="1" applyBorder="1" applyAlignment="1">
      <alignment/>
    </xf>
    <xf numFmtId="2" fontId="60" fillId="0" borderId="10" xfId="0" applyNumberFormat="1" applyFont="1" applyBorder="1" applyAlignment="1">
      <alignment horizontal="center"/>
    </xf>
    <xf numFmtId="2" fontId="26" fillId="0" borderId="10" xfId="0" applyNumberFormat="1" applyFont="1" applyFill="1" applyBorder="1" applyAlignment="1">
      <alignment horizontal="center"/>
    </xf>
    <xf numFmtId="2" fontId="26" fillId="0" borderId="10" xfId="0" applyNumberFormat="1" applyFont="1" applyBorder="1" applyAlignment="1">
      <alignment horizontal="center"/>
    </xf>
    <xf numFmtId="4" fontId="62" fillId="0" borderId="10" xfId="0" applyNumberFormat="1" applyFont="1" applyBorder="1" applyAlignment="1">
      <alignment horizontal="center"/>
    </xf>
    <xf numFmtId="2" fontId="62" fillId="0" borderId="10" xfId="0" applyNumberFormat="1" applyFont="1" applyBorder="1" applyAlignment="1">
      <alignment horizontal="center"/>
    </xf>
    <xf numFmtId="2" fontId="62" fillId="0" borderId="0" xfId="0" applyNumberFormat="1" applyFont="1" applyAlignment="1">
      <alignment/>
    </xf>
    <xf numFmtId="2" fontId="60" fillId="0" borderId="0" xfId="0" applyNumberFormat="1" applyFont="1" applyBorder="1" applyAlignment="1">
      <alignment/>
    </xf>
    <xf numFmtId="2" fontId="60" fillId="0" borderId="0" xfId="0" applyNumberFormat="1" applyFont="1" applyBorder="1" applyAlignment="1">
      <alignment horizontal="center"/>
    </xf>
    <xf numFmtId="2" fontId="26" fillId="0" borderId="0" xfId="0" applyNumberFormat="1" applyFont="1" applyBorder="1" applyAlignment="1">
      <alignment/>
    </xf>
    <xf numFmtId="2" fontId="63" fillId="0" borderId="10" xfId="0" applyNumberFormat="1" applyFont="1" applyBorder="1" applyAlignment="1">
      <alignment/>
    </xf>
    <xf numFmtId="2" fontId="29" fillId="0" borderId="10" xfId="0" applyNumberFormat="1" applyFont="1" applyBorder="1" applyAlignment="1">
      <alignment/>
    </xf>
    <xf numFmtId="2" fontId="64" fillId="0" borderId="10" xfId="0" applyNumberFormat="1" applyFont="1" applyBorder="1" applyAlignment="1">
      <alignment/>
    </xf>
    <xf numFmtId="2" fontId="65" fillId="0" borderId="10" xfId="0" applyNumberFormat="1" applyFont="1" applyBorder="1" applyAlignment="1">
      <alignment/>
    </xf>
    <xf numFmtId="2" fontId="63" fillId="0" borderId="10" xfId="0" applyNumberFormat="1" applyFont="1" applyBorder="1" applyAlignment="1">
      <alignment horizontal="center"/>
    </xf>
    <xf numFmtId="2" fontId="63" fillId="0" borderId="0" xfId="0" applyNumberFormat="1" applyFont="1" applyAlignment="1">
      <alignment/>
    </xf>
    <xf numFmtId="2" fontId="26" fillId="0" borderId="0" xfId="0" applyNumberFormat="1" applyFont="1" applyAlignment="1">
      <alignment/>
    </xf>
    <xf numFmtId="2" fontId="60" fillId="0" borderId="0" xfId="0" applyNumberFormat="1" applyFont="1" applyFill="1" applyAlignment="1">
      <alignment/>
    </xf>
    <xf numFmtId="4" fontId="26" fillId="0" borderId="10" xfId="0" applyNumberFormat="1" applyFont="1" applyBorder="1" applyAlignment="1">
      <alignment/>
    </xf>
    <xf numFmtId="4" fontId="66" fillId="0" borderId="10" xfId="0" applyNumberFormat="1" applyFont="1" applyFill="1" applyBorder="1" applyAlignment="1">
      <alignment/>
    </xf>
    <xf numFmtId="2" fontId="67" fillId="0" borderId="10" xfId="0" applyNumberFormat="1" applyFont="1" applyBorder="1" applyAlignment="1">
      <alignment/>
    </xf>
    <xf numFmtId="4" fontId="60" fillId="0" borderId="10" xfId="0" applyNumberFormat="1" applyFont="1" applyBorder="1" applyAlignment="1">
      <alignment horizontal="center"/>
    </xf>
    <xf numFmtId="2" fontId="60" fillId="33" borderId="10" xfId="0" applyNumberFormat="1" applyFont="1" applyFill="1" applyBorder="1" applyAlignment="1" quotePrefix="1">
      <alignment horizontal="center"/>
    </xf>
    <xf numFmtId="2" fontId="60" fillId="33" borderId="10" xfId="0" applyNumberFormat="1" applyFont="1" applyFill="1" applyBorder="1" applyAlignment="1">
      <alignment horizontal="center"/>
    </xf>
    <xf numFmtId="4" fontId="26" fillId="33" borderId="10" xfId="0" applyNumberFormat="1" applyFont="1" applyFill="1" applyBorder="1" applyAlignment="1">
      <alignment horizontal="center"/>
    </xf>
    <xf numFmtId="4" fontId="62" fillId="33" borderId="10" xfId="0" applyNumberFormat="1" applyFont="1" applyFill="1" applyBorder="1" applyAlignment="1">
      <alignment horizontal="center"/>
    </xf>
    <xf numFmtId="4" fontId="60" fillId="33" borderId="10" xfId="0" applyNumberFormat="1" applyFont="1" applyFill="1" applyBorder="1" applyAlignment="1">
      <alignment horizontal="center"/>
    </xf>
    <xf numFmtId="4" fontId="68" fillId="33" borderId="10" xfId="0" applyNumberFormat="1" applyFont="1" applyFill="1" applyBorder="1" applyAlignment="1">
      <alignment horizontal="center"/>
    </xf>
    <xf numFmtId="4" fontId="35" fillId="33" borderId="10" xfId="0" applyNumberFormat="1" applyFont="1" applyFill="1" applyBorder="1" applyAlignment="1">
      <alignment horizontal="center"/>
    </xf>
    <xf numFmtId="4" fontId="29" fillId="33" borderId="10" xfId="0" applyNumberFormat="1" applyFont="1" applyFill="1" applyBorder="1" applyAlignment="1">
      <alignment horizontal="center"/>
    </xf>
    <xf numFmtId="4" fontId="61" fillId="33" borderId="10" xfId="0" applyNumberFormat="1" applyFont="1" applyFill="1" applyBorder="1" applyAlignment="1">
      <alignment horizontal="center"/>
    </xf>
    <xf numFmtId="4" fontId="69" fillId="33" borderId="10" xfId="0" applyNumberFormat="1" applyFont="1" applyFill="1" applyBorder="1" applyAlignment="1">
      <alignment horizontal="center"/>
    </xf>
    <xf numFmtId="2" fontId="70" fillId="0" borderId="10" xfId="0" applyNumberFormat="1" applyFont="1" applyBorder="1" applyAlignment="1">
      <alignment horizontal="center"/>
    </xf>
    <xf numFmtId="2" fontId="70" fillId="0" borderId="0" xfId="0" applyNumberFormat="1" applyFont="1" applyAlignment="1">
      <alignment/>
    </xf>
    <xf numFmtId="2" fontId="70" fillId="0" borderId="10" xfId="0" applyNumberFormat="1" applyFont="1" applyBorder="1" applyAlignment="1">
      <alignment/>
    </xf>
    <xf numFmtId="2" fontId="26" fillId="0" borderId="10" xfId="0" applyNumberFormat="1" applyFont="1" applyFill="1" applyBorder="1" applyAlignment="1">
      <alignment/>
    </xf>
    <xf numFmtId="2" fontId="66" fillId="0" borderId="10" xfId="0" applyNumberFormat="1" applyFont="1" applyFill="1" applyBorder="1" applyAlignment="1">
      <alignment/>
    </xf>
    <xf numFmtId="2" fontId="66" fillId="0" borderId="10" xfId="0" applyNumberFormat="1" applyFont="1" applyBorder="1" applyAlignment="1">
      <alignment/>
    </xf>
    <xf numFmtId="44" fontId="66" fillId="0" borderId="0" xfId="0" applyNumberFormat="1" applyFont="1" applyAlignment="1">
      <alignment/>
    </xf>
    <xf numFmtId="44" fontId="66" fillId="0" borderId="11" xfId="0" applyNumberFormat="1" applyFont="1" applyBorder="1" applyAlignment="1">
      <alignment/>
    </xf>
    <xf numFmtId="44" fontId="71" fillId="0" borderId="0" xfId="0" applyNumberFormat="1" applyFont="1" applyAlignment="1">
      <alignment/>
    </xf>
    <xf numFmtId="44" fontId="66" fillId="0" borderId="0" xfId="0" applyNumberFormat="1" applyFont="1" applyAlignment="1">
      <alignment horizontal="center"/>
    </xf>
    <xf numFmtId="4" fontId="66" fillId="0" borderId="10" xfId="0" applyNumberFormat="1" applyFont="1" applyBorder="1" applyAlignment="1">
      <alignment horizontal="center"/>
    </xf>
    <xf numFmtId="44" fontId="66" fillId="0" borderId="11" xfId="0" applyNumberFormat="1" applyFont="1" applyBorder="1" applyAlignment="1">
      <alignment horizontal="center"/>
    </xf>
    <xf numFmtId="4" fontId="66" fillId="0" borderId="12" xfId="0" applyNumberFormat="1" applyFont="1" applyBorder="1" applyAlignment="1">
      <alignment horizontal="center"/>
    </xf>
    <xf numFmtId="4" fontId="71" fillId="0" borderId="13" xfId="0" applyNumberFormat="1" applyFont="1" applyFill="1" applyBorder="1" applyAlignment="1">
      <alignment horizontal="center"/>
    </xf>
    <xf numFmtId="4" fontId="71" fillId="0" borderId="13" xfId="0" applyNumberFormat="1" applyFont="1" applyBorder="1" applyAlignment="1">
      <alignment horizontal="center"/>
    </xf>
    <xf numFmtId="4" fontId="64" fillId="0" borderId="10" xfId="0" applyNumberFormat="1" applyFont="1" applyFill="1" applyBorder="1" applyAlignment="1">
      <alignment horizontal="center"/>
    </xf>
    <xf numFmtId="4" fontId="65" fillId="0" borderId="10" xfId="0" applyNumberFormat="1" applyFont="1" applyFill="1" applyBorder="1" applyAlignment="1">
      <alignment horizontal="center"/>
    </xf>
    <xf numFmtId="4" fontId="65" fillId="0" borderId="10" xfId="0" applyNumberFormat="1" applyFont="1" applyBorder="1" applyAlignment="1">
      <alignment horizontal="center"/>
    </xf>
    <xf numFmtId="4" fontId="66" fillId="0" borderId="10" xfId="0" applyNumberFormat="1" applyFont="1" applyFill="1" applyBorder="1" applyAlignment="1">
      <alignment horizontal="center"/>
    </xf>
    <xf numFmtId="4" fontId="26" fillId="0" borderId="10" xfId="0" applyNumberFormat="1" applyFont="1" applyBorder="1" applyAlignment="1">
      <alignment horizontal="center"/>
    </xf>
    <xf numFmtId="4" fontId="26" fillId="0" borderId="10" xfId="0" applyNumberFormat="1" applyFont="1" applyFill="1" applyBorder="1" applyAlignment="1">
      <alignment horizontal="center"/>
    </xf>
    <xf numFmtId="4" fontId="71" fillId="34" borderId="10" xfId="0" applyNumberFormat="1" applyFont="1" applyFill="1" applyBorder="1" applyAlignment="1">
      <alignment horizontal="center"/>
    </xf>
    <xf numFmtId="4" fontId="63" fillId="34" borderId="14" xfId="0" applyNumberFormat="1" applyFont="1" applyFill="1" applyBorder="1" applyAlignment="1">
      <alignment horizontal="center"/>
    </xf>
    <xf numFmtId="4" fontId="63" fillId="0" borderId="14" xfId="0" applyNumberFormat="1" applyFont="1" applyBorder="1" applyAlignment="1">
      <alignment horizontal="center"/>
    </xf>
    <xf numFmtId="4" fontId="71" fillId="0" borderId="15" xfId="0" applyNumberFormat="1" applyFont="1" applyFill="1" applyBorder="1" applyAlignment="1">
      <alignment horizontal="center"/>
    </xf>
    <xf numFmtId="4" fontId="71" fillId="0" borderId="15" xfId="0" applyNumberFormat="1" applyFont="1" applyBorder="1" applyAlignment="1">
      <alignment horizontal="center"/>
    </xf>
    <xf numFmtId="4" fontId="26" fillId="0" borderId="16" xfId="0" applyNumberFormat="1" applyFont="1" applyFill="1" applyBorder="1" applyAlignment="1">
      <alignment horizontal="center"/>
    </xf>
    <xf numFmtId="4" fontId="26" fillId="0" borderId="17" xfId="0" applyNumberFormat="1" applyFont="1" applyFill="1" applyBorder="1" applyAlignment="1">
      <alignment horizontal="center"/>
    </xf>
    <xf numFmtId="4" fontId="26" fillId="0" borderId="18" xfId="0" applyNumberFormat="1" applyFont="1" applyBorder="1" applyAlignment="1">
      <alignment horizontal="center"/>
    </xf>
    <xf numFmtId="4" fontId="64" fillId="0" borderId="19" xfId="0" applyNumberFormat="1" applyFont="1" applyBorder="1" applyAlignment="1">
      <alignment horizontal="center"/>
    </xf>
    <xf numFmtId="4" fontId="64" fillId="0" borderId="20" xfId="0" applyNumberFormat="1" applyFont="1" applyBorder="1" applyAlignment="1">
      <alignment horizontal="center"/>
    </xf>
    <xf numFmtId="4" fontId="64" fillId="0" borderId="21" xfId="0" applyNumberFormat="1" applyFont="1" applyBorder="1" applyAlignment="1">
      <alignment horizontal="center"/>
    </xf>
    <xf numFmtId="4" fontId="65" fillId="0" borderId="22" xfId="0" applyNumberFormat="1" applyFont="1" applyBorder="1" applyAlignment="1">
      <alignment horizontal="center"/>
    </xf>
    <xf numFmtId="4" fontId="65" fillId="0" borderId="22" xfId="0" applyNumberFormat="1" applyFont="1" applyFill="1" applyBorder="1" applyAlignment="1">
      <alignment horizontal="center"/>
    </xf>
    <xf numFmtId="4" fontId="64" fillId="0" borderId="10" xfId="0" applyNumberFormat="1" applyFont="1" applyBorder="1" applyAlignment="1">
      <alignment horizontal="center"/>
    </xf>
    <xf numFmtId="2" fontId="60" fillId="0" borderId="10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6"/>
  <sheetViews>
    <sheetView tabSelected="1" zoomScalePageLayoutView="0" workbookViewId="0" topLeftCell="A1">
      <selection activeCell="G35" sqref="G35"/>
    </sheetView>
  </sheetViews>
  <sheetFormatPr defaultColWidth="9.140625" defaultRowHeight="15"/>
  <cols>
    <col min="1" max="1" width="31.140625" style="1" customWidth="1"/>
    <col min="2" max="2" width="10.421875" style="1" bestFit="1" customWidth="1"/>
    <col min="3" max="3" width="10.7109375" style="1" customWidth="1"/>
    <col min="4" max="5" width="10.8515625" style="1" customWidth="1"/>
    <col min="6" max="6" width="9.8515625" style="1" bestFit="1" customWidth="1"/>
    <col min="7" max="7" width="9.57421875" style="1" customWidth="1"/>
    <col min="8" max="8" width="11.140625" style="1" customWidth="1"/>
    <col min="9" max="11" width="9.8515625" style="1" bestFit="1" customWidth="1"/>
    <col min="12" max="12" width="11.28125" style="1" bestFit="1" customWidth="1"/>
    <col min="13" max="13" width="9.57421875" style="1" customWidth="1"/>
    <col min="14" max="14" width="12.421875" style="2" customWidth="1"/>
    <col min="15" max="15" width="9.421875" style="2" bestFit="1" customWidth="1"/>
    <col min="16" max="16" width="9.421875" style="1" bestFit="1" customWidth="1"/>
    <col min="17" max="16384" width="9.140625" style="1" customWidth="1"/>
  </cols>
  <sheetData>
    <row r="1" spans="1:18" ht="12.7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2"/>
      <c r="O1" s="12"/>
      <c r="P1" s="11"/>
      <c r="Q1" s="11"/>
      <c r="R1" s="11"/>
    </row>
    <row r="2" spans="1:18" ht="12.75">
      <c r="A2" s="13" t="s">
        <v>19</v>
      </c>
      <c r="B2" s="9"/>
      <c r="C2" s="13" t="s">
        <v>17</v>
      </c>
      <c r="D2" s="14">
        <v>43437</v>
      </c>
      <c r="E2" s="9" t="s">
        <v>23</v>
      </c>
      <c r="F2" s="13"/>
      <c r="G2" s="9"/>
      <c r="H2" s="9"/>
      <c r="I2" s="9"/>
      <c r="J2" s="9"/>
      <c r="K2" s="9"/>
      <c r="L2" s="9"/>
      <c r="M2" s="9"/>
      <c r="N2" s="15"/>
      <c r="O2" s="15"/>
      <c r="P2" s="11"/>
      <c r="Q2" s="11"/>
      <c r="R2" s="11"/>
    </row>
    <row r="3" spans="1:18" ht="12.75">
      <c r="A3" s="9" t="s">
        <v>26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15"/>
      <c r="O3" s="15"/>
      <c r="P3" s="11"/>
      <c r="Q3" s="11"/>
      <c r="R3" s="11"/>
    </row>
    <row r="4" spans="1:18" ht="12.75">
      <c r="A4" s="9" t="s">
        <v>0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15"/>
      <c r="O4" s="15"/>
      <c r="P4" s="11"/>
      <c r="Q4" s="11"/>
      <c r="R4" s="11"/>
    </row>
    <row r="5" spans="1:18" ht="12.75">
      <c r="A5" s="9" t="s">
        <v>13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15"/>
      <c r="O5" s="15"/>
      <c r="P5" s="11"/>
      <c r="Q5" s="11"/>
      <c r="R5" s="11"/>
    </row>
    <row r="6" spans="1:18" ht="12.75">
      <c r="A6" s="9"/>
      <c r="B6" s="15"/>
      <c r="C6" s="15"/>
      <c r="D6" s="15"/>
      <c r="E6" s="46" t="s">
        <v>15</v>
      </c>
      <c r="F6" s="47"/>
      <c r="G6" s="46"/>
      <c r="H6" s="46" t="s">
        <v>15</v>
      </c>
      <c r="I6" s="48"/>
      <c r="J6" s="46" t="s">
        <v>15</v>
      </c>
      <c r="K6" s="46"/>
      <c r="L6" s="46"/>
      <c r="M6" s="46" t="s">
        <v>15</v>
      </c>
      <c r="N6" s="15"/>
      <c r="O6" s="36" t="s">
        <v>27</v>
      </c>
      <c r="P6" s="11"/>
      <c r="Q6" s="11"/>
      <c r="R6" s="11"/>
    </row>
    <row r="7" spans="1:18" ht="12.75">
      <c r="A7" s="9"/>
      <c r="B7" s="16" t="s">
        <v>1</v>
      </c>
      <c r="C7" s="16" t="s">
        <v>2</v>
      </c>
      <c r="D7" s="16" t="s">
        <v>3</v>
      </c>
      <c r="E7" s="16" t="s">
        <v>4</v>
      </c>
      <c r="F7" s="16" t="s">
        <v>5</v>
      </c>
      <c r="G7" s="16" t="s">
        <v>6</v>
      </c>
      <c r="H7" s="16" t="s">
        <v>7</v>
      </c>
      <c r="I7" s="16" t="s">
        <v>8</v>
      </c>
      <c r="J7" s="16" t="s">
        <v>9</v>
      </c>
      <c r="K7" s="16" t="s">
        <v>10</v>
      </c>
      <c r="L7" s="16" t="s">
        <v>11</v>
      </c>
      <c r="M7" s="16" t="s">
        <v>12</v>
      </c>
      <c r="N7" s="15" t="s">
        <v>18</v>
      </c>
      <c r="O7" s="37"/>
      <c r="P7" s="11"/>
      <c r="Q7" s="11"/>
      <c r="R7" s="11"/>
    </row>
    <row r="8" spans="1:18" ht="12.75">
      <c r="A8" s="13" t="s">
        <v>31</v>
      </c>
      <c r="B8" s="49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1"/>
      <c r="O8" s="37"/>
      <c r="P8" s="11"/>
      <c r="Q8" s="11"/>
      <c r="R8" s="11"/>
    </row>
    <row r="9" spans="1:18" ht="12.75">
      <c r="A9" s="9" t="s">
        <v>25</v>
      </c>
      <c r="B9" s="55">
        <v>5151</v>
      </c>
      <c r="C9" s="55">
        <v>5112.75</v>
      </c>
      <c r="D9" s="55">
        <v>5151</v>
      </c>
      <c r="E9" s="55">
        <v>6438.75</v>
      </c>
      <c r="F9" s="55">
        <v>5151</v>
      </c>
      <c r="G9" s="55">
        <v>4811</v>
      </c>
      <c r="H9" s="55">
        <v>5958.5</v>
      </c>
      <c r="I9" s="55">
        <v>3863.25</v>
      </c>
      <c r="J9" s="55">
        <v>2154.75</v>
      </c>
      <c r="K9" s="55">
        <v>5151</v>
      </c>
      <c r="L9" s="55">
        <v>3842</v>
      </c>
      <c r="M9" s="55">
        <v>5333.75</v>
      </c>
      <c r="N9" s="56">
        <f>SUM(B9:M9)</f>
        <v>58118.75</v>
      </c>
      <c r="O9" s="38">
        <v>49648.5</v>
      </c>
      <c r="P9" s="11"/>
      <c r="Q9" s="11"/>
      <c r="R9" s="11"/>
    </row>
    <row r="10" spans="1:18" ht="12.75">
      <c r="A10" s="9" t="s">
        <v>20</v>
      </c>
      <c r="B10" s="57">
        <v>3984.38</v>
      </c>
      <c r="C10" s="57">
        <v>4621.87</v>
      </c>
      <c r="D10" s="57">
        <v>3984.38</v>
      </c>
      <c r="E10" s="57">
        <v>4940.63</v>
      </c>
      <c r="F10" s="57">
        <v>4143.75</v>
      </c>
      <c r="G10" s="57">
        <v>2390.62</v>
      </c>
      <c r="H10" s="57">
        <v>5312.5</v>
      </c>
      <c r="I10" s="57">
        <v>4250</v>
      </c>
      <c r="J10" s="57">
        <v>4887.5</v>
      </c>
      <c r="K10" s="57">
        <v>4037.5</v>
      </c>
      <c r="L10" s="57">
        <v>5312.5</v>
      </c>
      <c r="M10" s="57">
        <v>10200</v>
      </c>
      <c r="N10" s="58">
        <f>SUM(B10:M10)</f>
        <v>58065.630000000005</v>
      </c>
      <c r="O10" s="42">
        <v>41777.5</v>
      </c>
      <c r="P10" s="11"/>
      <c r="Q10" s="11"/>
      <c r="R10" s="11"/>
    </row>
    <row r="11" spans="1:18" ht="12.75">
      <c r="A11" s="9" t="s">
        <v>18</v>
      </c>
      <c r="B11" s="59">
        <f>SUM(B9:B10)</f>
        <v>9135.380000000001</v>
      </c>
      <c r="C11" s="59">
        <f aca="true" t="shared" si="0" ref="C11:M11">SUM(C9:C10)</f>
        <v>9734.619999999999</v>
      </c>
      <c r="D11" s="59">
        <f t="shared" si="0"/>
        <v>9135.380000000001</v>
      </c>
      <c r="E11" s="59">
        <f>SUM(E9:E10)</f>
        <v>11379.380000000001</v>
      </c>
      <c r="F11" s="59">
        <f t="shared" si="0"/>
        <v>9294.75</v>
      </c>
      <c r="G11" s="59">
        <f t="shared" si="0"/>
        <v>7201.62</v>
      </c>
      <c r="H11" s="59">
        <f t="shared" si="0"/>
        <v>11271</v>
      </c>
      <c r="I11" s="59">
        <f t="shared" si="0"/>
        <v>8113.25</v>
      </c>
      <c r="J11" s="59">
        <f t="shared" si="0"/>
        <v>7042.25</v>
      </c>
      <c r="K11" s="59">
        <f t="shared" si="0"/>
        <v>9188.5</v>
      </c>
      <c r="L11" s="59">
        <f t="shared" si="0"/>
        <v>9154.5</v>
      </c>
      <c r="M11" s="59">
        <f t="shared" si="0"/>
        <v>15533.75</v>
      </c>
      <c r="N11" s="60">
        <f>SUM(B11:M11)</f>
        <v>116184.38</v>
      </c>
      <c r="O11" s="43">
        <f>SUM(O9:O10)</f>
        <v>91426</v>
      </c>
      <c r="P11" s="11"/>
      <c r="Q11" s="11"/>
      <c r="R11" s="11"/>
    </row>
    <row r="12" spans="1:18" s="3" customFormat="1" ht="12.75">
      <c r="A12" s="26" t="s">
        <v>29</v>
      </c>
      <c r="B12" s="61">
        <v>9100</v>
      </c>
      <c r="C12" s="61">
        <v>9735</v>
      </c>
      <c r="D12" s="61">
        <v>9223.65</v>
      </c>
      <c r="E12" s="61">
        <v>11500</v>
      </c>
      <c r="F12" s="61">
        <v>9150</v>
      </c>
      <c r="G12" s="61">
        <v>7150</v>
      </c>
      <c r="H12" s="61">
        <v>11350</v>
      </c>
      <c r="I12" s="61">
        <v>7975.29</v>
      </c>
      <c r="J12" s="61">
        <v>7122.9</v>
      </c>
      <c r="K12" s="61">
        <v>9198.65</v>
      </c>
      <c r="L12" s="61">
        <v>9198.65</v>
      </c>
      <c r="M12" s="61">
        <v>15613.75</v>
      </c>
      <c r="N12" s="18">
        <f>SUM(B12:M12)</f>
        <v>116317.88999999997</v>
      </c>
      <c r="O12" s="39"/>
      <c r="P12" s="20"/>
      <c r="Q12" s="20"/>
      <c r="R12" s="20"/>
    </row>
    <row r="13" spans="1:18" ht="12.75">
      <c r="A13" s="27" t="s">
        <v>30</v>
      </c>
      <c r="B13" s="62">
        <f>B12-B11</f>
        <v>-35.38000000000102</v>
      </c>
      <c r="C13" s="62">
        <f aca="true" t="shared" si="1" ref="C13:M13">C12-C11</f>
        <v>0.38000000000101863</v>
      </c>
      <c r="D13" s="62">
        <f t="shared" si="1"/>
        <v>88.26999999999862</v>
      </c>
      <c r="E13" s="62">
        <f t="shared" si="1"/>
        <v>120.61999999999898</v>
      </c>
      <c r="F13" s="62">
        <f t="shared" si="1"/>
        <v>-144.75</v>
      </c>
      <c r="G13" s="62">
        <f t="shared" si="1"/>
        <v>-51.61999999999989</v>
      </c>
      <c r="H13" s="62">
        <f t="shared" si="1"/>
        <v>79</v>
      </c>
      <c r="I13" s="62">
        <f t="shared" si="1"/>
        <v>-137.96000000000004</v>
      </c>
      <c r="J13" s="62">
        <f t="shared" si="1"/>
        <v>80.64999999999964</v>
      </c>
      <c r="K13" s="62">
        <f t="shared" si="1"/>
        <v>10.149999999999636</v>
      </c>
      <c r="L13" s="62">
        <f t="shared" si="1"/>
        <v>44.149999999999636</v>
      </c>
      <c r="M13" s="62">
        <f t="shared" si="1"/>
        <v>80</v>
      </c>
      <c r="N13" s="63">
        <f>SUM(B13:M13)</f>
        <v>133.50999999999658</v>
      </c>
      <c r="O13" s="39"/>
      <c r="P13" s="11"/>
      <c r="Q13" s="11"/>
      <c r="R13" s="11"/>
    </row>
    <row r="14" spans="1:18" ht="12.75">
      <c r="A14" s="9"/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5"/>
      <c r="O14" s="40"/>
      <c r="P14" s="11"/>
      <c r="Q14" s="11"/>
      <c r="R14" s="11"/>
    </row>
    <row r="15" spans="1:18" ht="12.75">
      <c r="A15" s="13" t="s">
        <v>32</v>
      </c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2" t="s">
        <v>22</v>
      </c>
      <c r="O15" s="40"/>
      <c r="P15" s="11"/>
      <c r="Q15" s="11"/>
      <c r="R15" s="11"/>
    </row>
    <row r="16" spans="1:18" ht="12.75">
      <c r="A16" s="9" t="s">
        <v>21</v>
      </c>
      <c r="B16" s="52">
        <v>2660.5</v>
      </c>
      <c r="C16" s="52">
        <v>5321</v>
      </c>
      <c r="D16" s="52">
        <v>5321</v>
      </c>
      <c r="E16" s="52">
        <v>5304</v>
      </c>
      <c r="F16" s="52">
        <v>5321</v>
      </c>
      <c r="G16" s="52">
        <v>5321</v>
      </c>
      <c r="H16" s="52">
        <v>5321</v>
      </c>
      <c r="I16" s="52">
        <v>5321</v>
      </c>
      <c r="J16" s="52">
        <v>5321</v>
      </c>
      <c r="K16" s="52">
        <v>5321</v>
      </c>
      <c r="L16" s="52">
        <v>5321</v>
      </c>
      <c r="M16" s="52">
        <v>5321</v>
      </c>
      <c r="N16" s="52">
        <f>SUM(B16:M16)</f>
        <v>61174.5</v>
      </c>
      <c r="O16" s="40">
        <v>59920.02</v>
      </c>
      <c r="P16" s="11"/>
      <c r="Q16" s="11"/>
      <c r="R16" s="11"/>
    </row>
    <row r="17" spans="1:18" s="3" customFormat="1" ht="12.75">
      <c r="A17" s="9" t="s">
        <v>28</v>
      </c>
      <c r="B17" s="53">
        <v>400</v>
      </c>
      <c r="C17" s="53">
        <v>400</v>
      </c>
      <c r="D17" s="53">
        <v>400</v>
      </c>
      <c r="E17" s="53">
        <v>400</v>
      </c>
      <c r="F17" s="53">
        <v>400</v>
      </c>
      <c r="G17" s="53">
        <v>400</v>
      </c>
      <c r="H17" s="53">
        <v>400</v>
      </c>
      <c r="I17" s="53">
        <v>400</v>
      </c>
      <c r="J17" s="53">
        <v>400</v>
      </c>
      <c r="K17" s="53">
        <v>400</v>
      </c>
      <c r="L17" s="53">
        <v>400</v>
      </c>
      <c r="M17" s="53">
        <v>500</v>
      </c>
      <c r="N17" s="53">
        <f>SUM(B17:M17)</f>
        <v>4900</v>
      </c>
      <c r="O17" s="45">
        <v>3999.95</v>
      </c>
      <c r="P17" s="20"/>
      <c r="Q17" s="20"/>
      <c r="R17" s="20"/>
    </row>
    <row r="18" spans="1:18" ht="12" customHeight="1">
      <c r="A18" s="9" t="s">
        <v>18</v>
      </c>
      <c r="B18" s="54">
        <f>SUM(B16:B17)</f>
        <v>3060.5</v>
      </c>
      <c r="C18" s="54">
        <f aca="true" t="shared" si="2" ref="C18:M18">SUM(C16:C17)</f>
        <v>5721</v>
      </c>
      <c r="D18" s="54">
        <f t="shared" si="2"/>
        <v>5721</v>
      </c>
      <c r="E18" s="54">
        <f t="shared" si="2"/>
        <v>5704</v>
      </c>
      <c r="F18" s="54">
        <f t="shared" si="2"/>
        <v>5721</v>
      </c>
      <c r="G18" s="54">
        <f t="shared" si="2"/>
        <v>5721</v>
      </c>
      <c r="H18" s="54">
        <f t="shared" si="2"/>
        <v>5721</v>
      </c>
      <c r="I18" s="54">
        <f t="shared" si="2"/>
        <v>5721</v>
      </c>
      <c r="J18" s="54">
        <f t="shared" si="2"/>
        <v>5721</v>
      </c>
      <c r="K18" s="54">
        <f t="shared" si="2"/>
        <v>5721</v>
      </c>
      <c r="L18" s="54">
        <f t="shared" si="2"/>
        <v>5721</v>
      </c>
      <c r="M18" s="54">
        <f t="shared" si="2"/>
        <v>5821</v>
      </c>
      <c r="N18" s="54">
        <f>SUM(B18:M18)</f>
        <v>66074.5</v>
      </c>
      <c r="O18" s="43">
        <f>SUM(O16:O17)</f>
        <v>63919.969999999994</v>
      </c>
      <c r="P18" s="11"/>
      <c r="Q18" s="11"/>
      <c r="R18" s="11"/>
    </row>
    <row r="19" spans="1:20" ht="12.75">
      <c r="A19" s="26" t="s">
        <v>29</v>
      </c>
      <c r="B19" s="61">
        <v>3296.18</v>
      </c>
      <c r="C19" s="61">
        <v>5700</v>
      </c>
      <c r="D19" s="61">
        <v>5700</v>
      </c>
      <c r="E19" s="61">
        <v>5600</v>
      </c>
      <c r="F19" s="61">
        <v>5773.65</v>
      </c>
      <c r="G19" s="61">
        <v>5542</v>
      </c>
      <c r="H19" s="61">
        <v>5745.25</v>
      </c>
      <c r="I19" s="61">
        <v>5725</v>
      </c>
      <c r="J19" s="61">
        <v>5725</v>
      </c>
      <c r="K19" s="61">
        <v>5725</v>
      </c>
      <c r="L19" s="61">
        <v>5725</v>
      </c>
      <c r="M19" s="61">
        <v>5825</v>
      </c>
      <c r="N19" s="18">
        <f>SUM(B19:M19)</f>
        <v>66082.08</v>
      </c>
      <c r="O19" s="39"/>
      <c r="P19" s="11"/>
      <c r="Q19" s="21"/>
      <c r="R19" s="22"/>
      <c r="S19" s="5"/>
      <c r="T19" s="5"/>
    </row>
    <row r="20" spans="1:20" ht="12.75">
      <c r="A20" s="27" t="s">
        <v>30</v>
      </c>
      <c r="B20" s="62">
        <f>B19-B18</f>
        <v>235.67999999999984</v>
      </c>
      <c r="C20" s="62">
        <f aca="true" t="shared" si="3" ref="C20:M20">C19-C18</f>
        <v>-21</v>
      </c>
      <c r="D20" s="62">
        <f t="shared" si="3"/>
        <v>-21</v>
      </c>
      <c r="E20" s="62">
        <f t="shared" si="3"/>
        <v>-104</v>
      </c>
      <c r="F20" s="62">
        <f t="shared" si="3"/>
        <v>52.649999999999636</v>
      </c>
      <c r="G20" s="62">
        <f t="shared" si="3"/>
        <v>-179</v>
      </c>
      <c r="H20" s="62">
        <f t="shared" si="3"/>
        <v>24.25</v>
      </c>
      <c r="I20" s="62">
        <f t="shared" si="3"/>
        <v>4</v>
      </c>
      <c r="J20" s="62">
        <f t="shared" si="3"/>
        <v>4</v>
      </c>
      <c r="K20" s="62">
        <f t="shared" si="3"/>
        <v>4</v>
      </c>
      <c r="L20" s="62">
        <f t="shared" si="3"/>
        <v>4</v>
      </c>
      <c r="M20" s="62">
        <f t="shared" si="3"/>
        <v>4</v>
      </c>
      <c r="N20" s="62">
        <f>SUM(B20:M20)</f>
        <v>7.5799999999994725</v>
      </c>
      <c r="O20" s="41"/>
      <c r="P20" s="11"/>
      <c r="Q20" s="21"/>
      <c r="R20" s="21"/>
      <c r="S20" s="6"/>
      <c r="T20" s="5"/>
    </row>
    <row r="21" spans="1:20" ht="12.75">
      <c r="A21" s="9"/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18" t="s">
        <v>22</v>
      </c>
      <c r="O21" s="40"/>
      <c r="P21" s="11"/>
      <c r="Q21" s="23"/>
      <c r="R21" s="23"/>
      <c r="S21" s="7"/>
      <c r="T21" s="7"/>
    </row>
    <row r="22" spans="1:20" ht="12.75">
      <c r="A22" s="34" t="s">
        <v>14</v>
      </c>
      <c r="B22" s="67">
        <f>B11+B18</f>
        <v>12195.880000000001</v>
      </c>
      <c r="C22" s="67">
        <f aca="true" t="shared" si="4" ref="C22:N22">C11+C18</f>
        <v>15455.619999999999</v>
      </c>
      <c r="D22" s="67">
        <f t="shared" si="4"/>
        <v>14856.380000000001</v>
      </c>
      <c r="E22" s="67">
        <f t="shared" si="4"/>
        <v>17083.38</v>
      </c>
      <c r="F22" s="67">
        <f t="shared" si="4"/>
        <v>15015.75</v>
      </c>
      <c r="G22" s="67">
        <f t="shared" si="4"/>
        <v>12922.619999999999</v>
      </c>
      <c r="H22" s="67">
        <f t="shared" si="4"/>
        <v>16992</v>
      </c>
      <c r="I22" s="67">
        <f t="shared" si="4"/>
        <v>13834.25</v>
      </c>
      <c r="J22" s="67">
        <f t="shared" si="4"/>
        <v>12763.25</v>
      </c>
      <c r="K22" s="67">
        <f t="shared" si="4"/>
        <v>14909.5</v>
      </c>
      <c r="L22" s="67">
        <f t="shared" si="4"/>
        <v>14875.5</v>
      </c>
      <c r="M22" s="67">
        <f t="shared" si="4"/>
        <v>21354.75</v>
      </c>
      <c r="N22" s="67">
        <f t="shared" si="4"/>
        <v>182258.88</v>
      </c>
      <c r="O22" s="44">
        <f>O11+O18</f>
        <v>155345.97</v>
      </c>
      <c r="P22" s="11"/>
      <c r="Q22" s="23"/>
      <c r="R22" s="23"/>
      <c r="S22" s="7"/>
      <c r="T22" s="7"/>
    </row>
    <row r="23" spans="1:18" s="3" customFormat="1" ht="12.75">
      <c r="A23" s="24" t="s">
        <v>16</v>
      </c>
      <c r="B23" s="68">
        <f>(B22/0.95)-B22</f>
        <v>641.8884210526321</v>
      </c>
      <c r="C23" s="68">
        <f aca="true" t="shared" si="5" ref="C23:M23">(C22/0.95)-C22</f>
        <v>813.4536842105263</v>
      </c>
      <c r="D23" s="68">
        <f t="shared" si="5"/>
        <v>781.9147368421054</v>
      </c>
      <c r="E23" s="68">
        <f t="shared" si="5"/>
        <v>899.1252631578973</v>
      </c>
      <c r="F23" s="68">
        <f t="shared" si="5"/>
        <v>790.3026315789484</v>
      </c>
      <c r="G23" s="68">
        <f t="shared" si="5"/>
        <v>680.137894736843</v>
      </c>
      <c r="H23" s="68">
        <f t="shared" si="5"/>
        <v>894.3157894736833</v>
      </c>
      <c r="I23" s="68">
        <f t="shared" si="5"/>
        <v>728.1184210526317</v>
      </c>
      <c r="J23" s="68">
        <f t="shared" si="5"/>
        <v>671.75</v>
      </c>
      <c r="K23" s="68">
        <f t="shared" si="5"/>
        <v>784.71052631579</v>
      </c>
      <c r="L23" s="68">
        <f t="shared" si="5"/>
        <v>782.9210526315801</v>
      </c>
      <c r="M23" s="68">
        <f t="shared" si="5"/>
        <v>1123.9342105263167</v>
      </c>
      <c r="N23" s="69">
        <f>SUM(B23:M23)</f>
        <v>9592.572631578954</v>
      </c>
      <c r="O23" s="35"/>
      <c r="P23" s="20"/>
      <c r="Q23" s="20"/>
      <c r="R23" s="20"/>
    </row>
    <row r="24" spans="1:18" s="3" customFormat="1" ht="12.75">
      <c r="A24" s="25" t="s">
        <v>18</v>
      </c>
      <c r="B24" s="70">
        <f>SUM(B22:B23)</f>
        <v>12837.768421052633</v>
      </c>
      <c r="C24" s="70">
        <f>SUM(C22:C23)</f>
        <v>16269.073684210525</v>
      </c>
      <c r="D24" s="70">
        <f aca="true" t="shared" si="6" ref="D24:M24">SUM(D22:D23)</f>
        <v>15638.294736842106</v>
      </c>
      <c r="E24" s="70">
        <f t="shared" si="6"/>
        <v>17982.5052631579</v>
      </c>
      <c r="F24" s="70">
        <f t="shared" si="6"/>
        <v>15806.052631578948</v>
      </c>
      <c r="G24" s="70">
        <f t="shared" si="6"/>
        <v>13602.757894736842</v>
      </c>
      <c r="H24" s="70">
        <f t="shared" si="6"/>
        <v>17886.315789473683</v>
      </c>
      <c r="I24" s="70">
        <f t="shared" si="6"/>
        <v>14562.368421052632</v>
      </c>
      <c r="J24" s="70">
        <f t="shared" si="6"/>
        <v>13435</v>
      </c>
      <c r="K24" s="70">
        <f t="shared" si="6"/>
        <v>15694.21052631579</v>
      </c>
      <c r="L24" s="70">
        <f t="shared" si="6"/>
        <v>15658.42105263158</v>
      </c>
      <c r="M24" s="70">
        <f t="shared" si="6"/>
        <v>22478.684210526317</v>
      </c>
      <c r="N24" s="71">
        <f>SUM(B24:M24)</f>
        <v>191851.45263157893</v>
      </c>
      <c r="O24" s="18"/>
      <c r="P24" s="20"/>
      <c r="Q24" s="20"/>
      <c r="R24" s="20"/>
    </row>
    <row r="25" spans="1:18" s="3" customFormat="1" ht="12.75">
      <c r="A25" s="25"/>
      <c r="B25" s="72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4"/>
      <c r="O25" s="18"/>
      <c r="P25" s="20"/>
      <c r="Q25" s="20"/>
      <c r="R25" s="20"/>
    </row>
    <row r="26" spans="1:18" ht="12.75">
      <c r="A26" s="26" t="s">
        <v>24</v>
      </c>
      <c r="B26" s="75">
        <v>13048.61</v>
      </c>
      <c r="C26" s="76">
        <v>16247.37</v>
      </c>
      <c r="D26" s="76">
        <v>15709.11</v>
      </c>
      <c r="E26" s="76">
        <v>18000</v>
      </c>
      <c r="F26" s="76">
        <v>15709.11</v>
      </c>
      <c r="G26" s="76">
        <v>13360</v>
      </c>
      <c r="H26" s="76">
        <v>17995</v>
      </c>
      <c r="I26" s="76">
        <v>14421.36</v>
      </c>
      <c r="J26" s="76">
        <v>13524.11</v>
      </c>
      <c r="K26" s="76">
        <v>15709.11</v>
      </c>
      <c r="L26" s="76">
        <v>15709.11</v>
      </c>
      <c r="M26" s="76">
        <v>22567.11</v>
      </c>
      <c r="N26" s="77">
        <f>SUM(B26:M26)</f>
        <v>192000</v>
      </c>
      <c r="O26" s="18"/>
      <c r="P26" s="11"/>
      <c r="Q26" s="11"/>
      <c r="R26" s="11"/>
    </row>
    <row r="27" spans="1:18" ht="12.75">
      <c r="A27" s="27" t="s">
        <v>30</v>
      </c>
      <c r="B27" s="78">
        <f>B26-B24</f>
        <v>210.84157894736745</v>
      </c>
      <c r="C27" s="78">
        <f aca="true" t="shared" si="7" ref="C27:L27">C26-C24</f>
        <v>-21.703684210524443</v>
      </c>
      <c r="D27" s="78">
        <f t="shared" si="7"/>
        <v>70.81526315789415</v>
      </c>
      <c r="E27" s="78">
        <f t="shared" si="7"/>
        <v>17.4947368421017</v>
      </c>
      <c r="F27" s="78">
        <f t="shared" si="7"/>
        <v>-96.94263157894784</v>
      </c>
      <c r="G27" s="79">
        <f t="shared" si="7"/>
        <v>-242.757894736842</v>
      </c>
      <c r="H27" s="78">
        <f t="shared" si="7"/>
        <v>108.68421052631675</v>
      </c>
      <c r="I27" s="78">
        <f t="shared" si="7"/>
        <v>-141.0084210526311</v>
      </c>
      <c r="J27" s="79">
        <f t="shared" si="7"/>
        <v>89.11000000000058</v>
      </c>
      <c r="K27" s="78">
        <f t="shared" si="7"/>
        <v>14.899473684210534</v>
      </c>
      <c r="L27" s="78">
        <f t="shared" si="7"/>
        <v>50.688947368420486</v>
      </c>
      <c r="M27" s="79">
        <f>M26-M24</f>
        <v>88.42578947368384</v>
      </c>
      <c r="N27" s="78">
        <f>N26-N24</f>
        <v>148.54736842107377</v>
      </c>
      <c r="O27" s="15"/>
      <c r="P27" s="11"/>
      <c r="Q27" s="11"/>
      <c r="R27" s="11"/>
    </row>
    <row r="28" spans="1:18" s="8" customFormat="1" ht="12.75">
      <c r="A28" s="26"/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15"/>
      <c r="P28" s="29"/>
      <c r="Q28" s="29"/>
      <c r="R28" s="29"/>
    </row>
    <row r="29" spans="1:18" s="4" customFormat="1" ht="12.75">
      <c r="A29" s="9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28"/>
      <c r="P29" s="30"/>
      <c r="Q29" s="30"/>
      <c r="R29" s="30"/>
    </row>
    <row r="30" spans="1:18" s="3" customFormat="1" ht="12.75">
      <c r="A30" s="9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7"/>
      <c r="P30" s="20"/>
      <c r="Q30" s="20"/>
      <c r="R30" s="20"/>
    </row>
    <row r="31" spans="1:18" ht="12.75">
      <c r="A31" s="9"/>
      <c r="B31" s="81"/>
      <c r="C31" s="81"/>
      <c r="D31" s="81"/>
      <c r="E31" s="81"/>
      <c r="F31" s="15"/>
      <c r="G31" s="15"/>
      <c r="H31" s="15"/>
      <c r="I31" s="15"/>
      <c r="J31" s="15"/>
      <c r="K31" s="15"/>
      <c r="L31" s="15"/>
      <c r="M31" s="15"/>
      <c r="N31" s="15"/>
      <c r="O31" s="19"/>
      <c r="P31" s="11"/>
      <c r="Q31" s="11"/>
      <c r="R31" s="11"/>
    </row>
    <row r="32" spans="1:15" ht="12.75">
      <c r="A32" s="11"/>
      <c r="B32" s="31"/>
      <c r="C32" s="31"/>
      <c r="D32" s="31"/>
      <c r="E32" s="31"/>
      <c r="F32" s="11"/>
      <c r="G32" s="11"/>
      <c r="H32" s="11"/>
      <c r="I32" s="11"/>
      <c r="J32" s="11"/>
      <c r="K32" s="11"/>
      <c r="L32" s="11"/>
      <c r="M32" s="11"/>
      <c r="N32" s="12"/>
      <c r="O32" s="15"/>
    </row>
    <row r="33" ht="12.75">
      <c r="O33" s="10"/>
    </row>
    <row r="34" ht="12.75">
      <c r="O34" s="10"/>
    </row>
    <row r="35" ht="12.75">
      <c r="O35" s="10"/>
    </row>
    <row r="36" ht="12.75">
      <c r="O36" s="10"/>
    </row>
  </sheetData>
  <sheetProtection/>
  <printOptions gridLines="1"/>
  <pageMargins left="0.2" right="0.2" top="0" bottom="0" header="0.05" footer="0"/>
  <pageSetup fitToHeight="1" fitToWidth="1" orientation="landscape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Sean Halter</dc:creator>
  <cp:keywords/>
  <dc:description/>
  <cp:lastModifiedBy>W10Terminal04</cp:lastModifiedBy>
  <cp:lastPrinted>2016-05-03T16:48:13Z</cp:lastPrinted>
  <dcterms:created xsi:type="dcterms:W3CDTF">2011-12-12T12:03:28Z</dcterms:created>
  <dcterms:modified xsi:type="dcterms:W3CDTF">2017-12-06T14:33:31Z</dcterms:modified>
  <cp:category/>
  <cp:version/>
  <cp:contentType/>
  <cp:contentStatus/>
</cp:coreProperties>
</file>